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405" windowWidth="14805" windowHeight="7710"/>
  </bookViews>
  <sheets>
    <sheet name="Arkusz1" sheetId="1" r:id="rId1"/>
    <sheet name="mund" sheetId="17" r:id="rId2"/>
    <sheet name="strzel" sheetId="8" r:id="rId3"/>
    <sheet name="po 2óch" sheetId="3" r:id="rId4"/>
    <sheet name="po 3ech" sheetId="18" r:id="rId5"/>
    <sheet name="uje" sheetId="2" r:id="rId6"/>
    <sheet name="lanca" sheetId="4" r:id="rId7"/>
    <sheet name="szabls" sheetId="5" r:id="rId8"/>
    <sheet name="po 6" sheetId="6" r:id="rId9"/>
    <sheet name="Arkusz7" sheetId="7" r:id="rId10"/>
    <sheet name="Arkusz9" sheetId="9" r:id="rId11"/>
    <sheet name="Arkusz10" sheetId="10" r:id="rId12"/>
    <sheet name="Arkusz11" sheetId="11" r:id="rId13"/>
    <sheet name="Arkusz12" sheetId="12" r:id="rId14"/>
    <sheet name="Arkusz13" sheetId="13" r:id="rId15"/>
    <sheet name="Arkusz14" sheetId="14" r:id="rId16"/>
    <sheet name="Arkusz15" sheetId="15" r:id="rId17"/>
    <sheet name="Arkusz16" sheetId="16" r:id="rId18"/>
    <sheet name="Arkusz3" sheetId="19" r:id="rId19"/>
  </sheets>
  <calcPr calcId="145621"/>
</workbook>
</file>

<file path=xl/calcChain.xml><?xml version="1.0" encoding="utf-8"?>
<calcChain xmlns="http://schemas.openxmlformats.org/spreadsheetml/2006/main">
  <c r="M22" i="6"/>
  <c r="M19"/>
  <c r="M24"/>
  <c r="M25"/>
  <c r="M23"/>
  <c r="M21"/>
  <c r="M26"/>
  <c r="M27"/>
  <c r="M28"/>
  <c r="M30"/>
  <c r="M31"/>
  <c r="M29"/>
  <c r="M20"/>
  <c r="P15" i="5"/>
  <c r="J25" i="4"/>
  <c r="J26"/>
  <c r="J27"/>
  <c r="J28"/>
  <c r="J29"/>
  <c r="J30"/>
  <c r="M4" i="6"/>
  <c r="M5"/>
  <c r="M6"/>
  <c r="J27" i="5" l="1"/>
  <c r="P30"/>
  <c r="P29"/>
  <c r="J29"/>
  <c r="P28"/>
  <c r="J28"/>
  <c r="P27"/>
  <c r="J20"/>
  <c r="P26"/>
  <c r="J23"/>
  <c r="P25"/>
  <c r="J19"/>
  <c r="P24"/>
  <c r="P23"/>
  <c r="J24"/>
  <c r="P22"/>
  <c r="J18"/>
  <c r="P21"/>
  <c r="J15"/>
  <c r="P20"/>
  <c r="J26"/>
  <c r="P19"/>
  <c r="J17"/>
  <c r="P18"/>
  <c r="J16"/>
  <c r="P17"/>
  <c r="J21"/>
  <c r="P16"/>
  <c r="J22"/>
  <c r="J25"/>
  <c r="J3"/>
  <c r="J6"/>
  <c r="J5"/>
  <c r="J4"/>
  <c r="P16" i="4"/>
  <c r="P17"/>
  <c r="P18"/>
  <c r="P19"/>
  <c r="P20"/>
  <c r="P21"/>
  <c r="P22"/>
  <c r="P23"/>
  <c r="P24"/>
  <c r="P25"/>
  <c r="P26"/>
  <c r="P27"/>
  <c r="P28"/>
  <c r="P29"/>
  <c r="P30"/>
  <c r="P15"/>
  <c r="J15"/>
  <c r="J21"/>
  <c r="J16"/>
  <c r="J23"/>
  <c r="J24"/>
  <c r="J18"/>
  <c r="J22"/>
  <c r="J19"/>
  <c r="J17"/>
  <c r="J20"/>
  <c r="J4"/>
  <c r="J6"/>
  <c r="J3"/>
  <c r="J5"/>
  <c r="J35" i="18" l="1"/>
  <c r="J34"/>
  <c r="J25"/>
  <c r="J20"/>
  <c r="J21"/>
  <c r="J24"/>
  <c r="J22"/>
  <c r="J23"/>
  <c r="J26"/>
  <c r="J27"/>
  <c r="J28"/>
  <c r="J31"/>
  <c r="J30"/>
  <c r="J29"/>
  <c r="J32"/>
  <c r="J33"/>
  <c r="J7"/>
  <c r="J19"/>
  <c r="J6"/>
  <c r="J5"/>
  <c r="J4"/>
  <c r="I27" i="3" l="1"/>
  <c r="I24"/>
  <c r="I26"/>
  <c r="I21"/>
  <c r="I22"/>
  <c r="I28"/>
  <c r="I34"/>
  <c r="I33"/>
  <c r="I23"/>
  <c r="I32"/>
  <c r="I29"/>
  <c r="I31"/>
  <c r="I30"/>
  <c r="I35"/>
  <c r="I19"/>
  <c r="I25"/>
  <c r="I20"/>
  <c r="I4"/>
  <c r="Q26" i="8"/>
  <c r="R26" s="1"/>
  <c r="Q30"/>
  <c r="R30" s="1"/>
  <c r="Q37"/>
  <c r="R37" s="1"/>
  <c r="Q36"/>
  <c r="R36" s="1"/>
  <c r="Q25"/>
  <c r="R25" s="1"/>
  <c r="Q35"/>
  <c r="R35" s="1"/>
  <c r="Q32"/>
  <c r="R32" s="1"/>
  <c r="Q34"/>
  <c r="R34" s="1"/>
  <c r="Q33"/>
  <c r="R33" s="1"/>
  <c r="Q38"/>
  <c r="R38" s="1"/>
  <c r="Q22"/>
  <c r="R22" s="1"/>
  <c r="Q29"/>
  <c r="R29" s="1"/>
  <c r="Q23"/>
  <c r="R23" s="1"/>
  <c r="Q24"/>
  <c r="R24" s="1"/>
  <c r="Q28"/>
  <c r="R28" s="1"/>
  <c r="Q27"/>
  <c r="R27" s="1"/>
  <c r="Q31"/>
  <c r="R31" s="1"/>
  <c r="Q7"/>
  <c r="R7" s="1"/>
  <c r="Q6"/>
  <c r="R6" s="1"/>
  <c r="Q8"/>
  <c r="R8" s="1"/>
  <c r="Q5"/>
  <c r="R5" s="1"/>
  <c r="I29" i="17"/>
  <c r="I25"/>
  <c r="I22"/>
  <c r="I18"/>
  <c r="I24"/>
  <c r="I28"/>
  <c r="I14"/>
  <c r="I26"/>
  <c r="I23"/>
  <c r="I30"/>
  <c r="I15"/>
  <c r="I27"/>
  <c r="I20"/>
  <c r="I17"/>
  <c r="I16"/>
  <c r="I19"/>
  <c r="I21"/>
  <c r="I4"/>
  <c r="I5"/>
  <c r="I7"/>
  <c r="I6"/>
  <c r="I17" i="2" l="1"/>
  <c r="J17" s="1"/>
  <c r="I32"/>
  <c r="J32" s="1"/>
  <c r="I19"/>
  <c r="J19" s="1"/>
  <c r="I25"/>
  <c r="J25" s="1"/>
  <c r="I28"/>
  <c r="J28" s="1"/>
  <c r="I20"/>
  <c r="J20"/>
  <c r="I27"/>
  <c r="J27" s="1"/>
  <c r="I23"/>
  <c r="J23" s="1"/>
  <c r="I30"/>
  <c r="J30" s="1"/>
  <c r="I22"/>
  <c r="J22" s="1"/>
  <c r="I26"/>
  <c r="J26" s="1"/>
  <c r="I18"/>
  <c r="J18" s="1"/>
  <c r="I29"/>
  <c r="J29" s="1"/>
  <c r="I21"/>
  <c r="J21" s="1"/>
  <c r="I31"/>
  <c r="J31" s="1"/>
  <c r="I24"/>
  <c r="J24" s="1"/>
  <c r="I3"/>
  <c r="J3" s="1"/>
  <c r="I4"/>
  <c r="J4" s="1"/>
  <c r="I5"/>
  <c r="J5" s="1"/>
  <c r="J4" i="15" l="1"/>
  <c r="J14"/>
  <c r="J13"/>
  <c r="J3"/>
  <c r="J8"/>
  <c r="J10"/>
  <c r="J5"/>
  <c r="J9"/>
  <c r="J7"/>
  <c r="J11"/>
  <c r="J12"/>
  <c r="J6"/>
  <c r="N4" i="16"/>
  <c r="N5"/>
  <c r="N7"/>
  <c r="N8"/>
  <c r="N9"/>
  <c r="N10"/>
  <c r="N11"/>
  <c r="N12"/>
  <c r="N13"/>
  <c r="N14"/>
  <c r="N15"/>
  <c r="N16"/>
  <c r="N3"/>
  <c r="M6" i="14"/>
  <c r="M4"/>
  <c r="M5"/>
  <c r="M7"/>
  <c r="M10"/>
  <c r="M8"/>
  <c r="M9"/>
  <c r="M13"/>
  <c r="M11"/>
  <c r="M12"/>
  <c r="M15"/>
  <c r="M14"/>
  <c r="M16"/>
  <c r="M3"/>
  <c r="J12" i="13"/>
  <c r="J13"/>
  <c r="J16"/>
  <c r="J5"/>
  <c r="J8"/>
  <c r="J15"/>
  <c r="J9"/>
  <c r="J11"/>
  <c r="J6"/>
  <c r="J14"/>
  <c r="J10"/>
  <c r="J4"/>
  <c r="J7"/>
  <c r="J3"/>
  <c r="L7" i="12"/>
  <c r="L4"/>
  <c r="L3"/>
  <c r="L8"/>
  <c r="L10"/>
  <c r="L6"/>
  <c r="L11"/>
  <c r="L5"/>
  <c r="L9"/>
  <c r="L13"/>
  <c r="L15"/>
  <c r="L14"/>
  <c r="L12"/>
  <c r="L16"/>
  <c r="K4" i="11"/>
  <c r="K5"/>
  <c r="K6"/>
  <c r="K7"/>
  <c r="K8"/>
  <c r="K9"/>
  <c r="K10"/>
  <c r="K11"/>
  <c r="K12"/>
  <c r="K13"/>
  <c r="K14"/>
  <c r="K15"/>
  <c r="K16"/>
  <c r="K17"/>
  <c r="K3"/>
  <c r="J14" i="10"/>
  <c r="J15"/>
  <c r="J13"/>
  <c r="J8"/>
  <c r="J5"/>
  <c r="J11"/>
  <c r="J6"/>
  <c r="J12"/>
  <c r="J9"/>
  <c r="J3"/>
  <c r="J7"/>
  <c r="J10"/>
  <c r="J16"/>
  <c r="J4"/>
  <c r="K3" i="7" l="1"/>
  <c r="K7"/>
  <c r="K5"/>
  <c r="K4"/>
  <c r="K9"/>
  <c r="K10"/>
  <c r="K8"/>
  <c r="K12"/>
  <c r="K14"/>
  <c r="K15"/>
  <c r="K11"/>
  <c r="K13"/>
  <c r="K16"/>
  <c r="K17"/>
  <c r="K6"/>
  <c r="I5" i="3" l="1"/>
  <c r="I7"/>
  <c r="I6"/>
</calcChain>
</file>

<file path=xl/sharedStrings.xml><?xml version="1.0" encoding="utf-8"?>
<sst xmlns="http://schemas.openxmlformats.org/spreadsheetml/2006/main" count="2775" uniqueCount="249">
  <si>
    <t>IMIĘ</t>
  </si>
  <si>
    <t>NAZWISKO</t>
  </si>
  <si>
    <t>STOPIEŃ</t>
  </si>
  <si>
    <t>PUŁK</t>
  </si>
  <si>
    <t>KOŃ</t>
  </si>
  <si>
    <t>SUMA</t>
  </si>
  <si>
    <t>PKT KARNE</t>
  </si>
  <si>
    <t>Sławomir</t>
  </si>
  <si>
    <t>Wrzochal</t>
  </si>
  <si>
    <t>WP</t>
  </si>
  <si>
    <t>Bartosz</t>
  </si>
  <si>
    <t>Dziob</t>
  </si>
  <si>
    <t>ułan</t>
  </si>
  <si>
    <t>20 PU</t>
  </si>
  <si>
    <t>BOHUN</t>
  </si>
  <si>
    <t>Łukasz</t>
  </si>
  <si>
    <t>Osiecki</t>
  </si>
  <si>
    <t>Paweł</t>
  </si>
  <si>
    <t>Foremny</t>
  </si>
  <si>
    <t>3 PSZ</t>
  </si>
  <si>
    <t>HAWANA</t>
  </si>
  <si>
    <t>Kamil</t>
  </si>
  <si>
    <t>Ciesielczuk</t>
  </si>
  <si>
    <t>2 PSK</t>
  </si>
  <si>
    <t>HARDCORE</t>
  </si>
  <si>
    <t>Erwin</t>
  </si>
  <si>
    <t>Wawrzaszek</t>
  </si>
  <si>
    <t>JANTAR</t>
  </si>
  <si>
    <t>Patryk</t>
  </si>
  <si>
    <t>Sagan</t>
  </si>
  <si>
    <t>PARMEZAN</t>
  </si>
  <si>
    <t>Naumiuk</t>
  </si>
  <si>
    <t>Jan</t>
  </si>
  <si>
    <t>Znamiec</t>
  </si>
  <si>
    <t>8 PU</t>
  </si>
  <si>
    <t>Kubicki</t>
  </si>
  <si>
    <t>15 PU</t>
  </si>
  <si>
    <t>NARCYZ</t>
  </si>
  <si>
    <t>Mikołaj</t>
  </si>
  <si>
    <t>Walter</t>
  </si>
  <si>
    <t>DOMINO</t>
  </si>
  <si>
    <t>Mariusz</t>
  </si>
  <si>
    <t>Godek</t>
  </si>
  <si>
    <t>chor.</t>
  </si>
  <si>
    <t>CENT</t>
  </si>
  <si>
    <t>Syciński</t>
  </si>
  <si>
    <t>Kaliszuk</t>
  </si>
  <si>
    <t>Jabcoń</t>
  </si>
  <si>
    <t>3PSK</t>
  </si>
  <si>
    <t>GUBERNATOR</t>
  </si>
  <si>
    <t>Piotr</t>
  </si>
  <si>
    <t>Mizerski</t>
  </si>
  <si>
    <t>MARMUR</t>
  </si>
  <si>
    <t>Grzegorz</t>
  </si>
  <si>
    <t>Wojtaczka</t>
  </si>
  <si>
    <t>wachm.</t>
  </si>
  <si>
    <t>LANDRYNKA</t>
  </si>
  <si>
    <t>Artur</t>
  </si>
  <si>
    <t>Brzozowski</t>
  </si>
  <si>
    <t>plut.</t>
  </si>
  <si>
    <t>9 PU</t>
  </si>
  <si>
    <t>HISTORIA</t>
  </si>
  <si>
    <t>Mateusz</t>
  </si>
  <si>
    <t>Nienałtowski</t>
  </si>
  <si>
    <t>10 PU</t>
  </si>
  <si>
    <t>DEL RIO</t>
  </si>
  <si>
    <t>Bartłomiej</t>
  </si>
  <si>
    <t>Przybyś</t>
  </si>
  <si>
    <t>ŁOTYSZ TOP</t>
  </si>
  <si>
    <t>Wyniki po próbie pierwszej - Przegląd mundurowy</t>
  </si>
  <si>
    <t>MIEJSCE</t>
  </si>
  <si>
    <t>1-2</t>
  </si>
  <si>
    <t>3</t>
  </si>
  <si>
    <t>8-9</t>
  </si>
  <si>
    <t>10-11</t>
  </si>
  <si>
    <t>15</t>
  </si>
  <si>
    <t>16</t>
  </si>
  <si>
    <t>17</t>
  </si>
  <si>
    <t>kpr.</t>
  </si>
  <si>
    <t>st. szer.</t>
  </si>
  <si>
    <t>mł. chor.</t>
  </si>
  <si>
    <t>ppor.</t>
  </si>
  <si>
    <t>rtm.</t>
  </si>
  <si>
    <t>str.</t>
  </si>
  <si>
    <t>VIGO</t>
  </si>
  <si>
    <t>TASSO</t>
  </si>
  <si>
    <t>st. szer</t>
  </si>
  <si>
    <t>st. szwol</t>
  </si>
  <si>
    <t>NIMRO</t>
  </si>
  <si>
    <t>CARBID II</t>
  </si>
  <si>
    <t>BRANDON</t>
  </si>
  <si>
    <t>miejsce</t>
  </si>
  <si>
    <t xml:space="preserve">STOPIEŃ </t>
  </si>
  <si>
    <t>I PRÓBA</t>
  </si>
  <si>
    <t>II PRÓBA</t>
  </si>
  <si>
    <t>CZAS</t>
  </si>
  <si>
    <t>elim.</t>
  </si>
  <si>
    <t>elim</t>
  </si>
  <si>
    <t>III PRÓBA</t>
  </si>
  <si>
    <t>AROD</t>
  </si>
  <si>
    <t>wyc</t>
  </si>
  <si>
    <t>e pk</t>
  </si>
  <si>
    <t>-</t>
  </si>
  <si>
    <t>P3SK</t>
  </si>
  <si>
    <t>Sędzia Główny: rtm. kaw. och. Dariusz Waligórski</t>
  </si>
  <si>
    <t>Sędzia Próby: Barbara Zygmunt</t>
  </si>
  <si>
    <t>WYNIKI PO CZTERECH PRÓBACH</t>
  </si>
  <si>
    <t>IV PRÓBA</t>
  </si>
  <si>
    <t>lp</t>
  </si>
  <si>
    <t>godz. Startu</t>
  </si>
  <si>
    <t>Próba piąta - władanie lancą konno</t>
  </si>
  <si>
    <t>Próba szósta - władanie szablą konno</t>
  </si>
  <si>
    <t>Próba siódma - skoki przez przeszkody</t>
  </si>
  <si>
    <t>PKY ZA TOR</t>
  </si>
  <si>
    <t>PKTY ZA CZAS</t>
  </si>
  <si>
    <t>WYC.</t>
  </si>
  <si>
    <t>Sędzia Próby: por. kaw. och . Paweł Wieńć</t>
  </si>
  <si>
    <t>Wyniki próba piąta - władanie lancą konno</t>
  </si>
  <si>
    <t>WYNIKI PO PIĘCIU PRÓBACH</t>
  </si>
  <si>
    <t>V PRÓBA</t>
  </si>
  <si>
    <t>wyc.</t>
  </si>
  <si>
    <t>WYNIKI PO SZEŚCIU PRÓBACH</t>
  </si>
  <si>
    <t>VI PRÓBA</t>
  </si>
  <si>
    <t>Wyniki próba siódma - skoki</t>
  </si>
  <si>
    <t>PKTY KARNE</t>
  </si>
  <si>
    <t>Wyniki próba szósta - władanie szablą konno</t>
  </si>
  <si>
    <t>WYNIKI KOŃCOWE</t>
  </si>
  <si>
    <t>VII PRÓBA</t>
  </si>
  <si>
    <t>5-7</t>
  </si>
  <si>
    <t>1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</si>
  <si>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</si>
  <si>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</si>
  <si>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</si>
  <si>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</si>
  <si>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</si>
  <si>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</si>
  <si>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</si>
  <si>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</si>
  <si>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</si>
  <si>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</si>
  <si>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</si>
  <si>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</si>
  <si>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18</t>
  </si>
  <si>
    <t>19</t>
  </si>
  <si>
    <t>Andrzej</t>
  </si>
  <si>
    <t>Ciesielski</t>
  </si>
  <si>
    <t>st.uł.</t>
  </si>
  <si>
    <t>Europa</t>
  </si>
  <si>
    <t>3SZWOL</t>
  </si>
  <si>
    <t>Hawana</t>
  </si>
  <si>
    <t>Cezary</t>
  </si>
  <si>
    <t>Lechowicz</t>
  </si>
  <si>
    <t>Olbrycht</t>
  </si>
  <si>
    <t>Urban</t>
  </si>
  <si>
    <t>Remington</t>
  </si>
  <si>
    <t>st. uł.</t>
  </si>
  <si>
    <t>Stokrotka</t>
  </si>
  <si>
    <t xml:space="preserve">Paweł </t>
  </si>
  <si>
    <t>15PU</t>
  </si>
  <si>
    <t>Nul</t>
  </si>
  <si>
    <t>20PU</t>
  </si>
  <si>
    <t>Bohun</t>
  </si>
  <si>
    <t>8PU</t>
  </si>
  <si>
    <t>Last Weekend</t>
  </si>
  <si>
    <t>Domino</t>
  </si>
  <si>
    <t>Winnes</t>
  </si>
  <si>
    <t>Kret</t>
  </si>
  <si>
    <t>Ireneusz</t>
  </si>
  <si>
    <t>Szantula</t>
  </si>
  <si>
    <t>Ema</t>
  </si>
  <si>
    <t>Piekarczyk</t>
  </si>
  <si>
    <t>1PSZ</t>
  </si>
  <si>
    <t>por.</t>
  </si>
  <si>
    <t>Dereń</t>
  </si>
  <si>
    <t>mł. chor</t>
  </si>
  <si>
    <t>Arod</t>
  </si>
  <si>
    <t>Damian</t>
  </si>
  <si>
    <t>Landrynka</t>
  </si>
  <si>
    <t>Betlej</t>
  </si>
  <si>
    <t>Hasan</t>
  </si>
  <si>
    <t>p. por.</t>
  </si>
  <si>
    <t>Indus</t>
  </si>
  <si>
    <t>Żabiński</t>
  </si>
  <si>
    <t>Raport</t>
  </si>
  <si>
    <t>Cent</t>
  </si>
  <si>
    <t>Król</t>
  </si>
  <si>
    <t>Brandon</t>
  </si>
  <si>
    <t>Magadi</t>
  </si>
  <si>
    <t>Formoza</t>
  </si>
  <si>
    <t>Bahir III</t>
  </si>
  <si>
    <t>Lawenda</t>
  </si>
  <si>
    <t>uł.</t>
  </si>
  <si>
    <t>Sędzia Główny por. kaw. och. Paweł Żmudzki</t>
  </si>
  <si>
    <t>SZAK</t>
  </si>
  <si>
    <t>MNOŻNIK</t>
  </si>
  <si>
    <t>Warszawa, 05.05.2017</t>
  </si>
  <si>
    <t>Wyniki próba pierwsza - przegląd mundurowy L</t>
  </si>
  <si>
    <t>Wyniki próba pierwsza - przegląd mundurowy LL</t>
  </si>
  <si>
    <t>Sędzia Główny por. kaw. och. Franciszek Paweł Żmudzki</t>
  </si>
  <si>
    <t>STRZAŁY</t>
  </si>
  <si>
    <t>Wyniki próba druga - strzelanie LL</t>
  </si>
  <si>
    <t>Sędzia Główny zawodów por. kaw. och. Franiszek Paweł Żmudzki</t>
  </si>
  <si>
    <t>Sędzia Próby st. szwol. kaw. och. Piotr Grzybowski</t>
  </si>
  <si>
    <t>WYNIKI PO DWÓCH PRÓBACH LL</t>
  </si>
  <si>
    <t>WYNIKI PO DWÓCH PRÓBACH L</t>
  </si>
  <si>
    <t>Nimro</t>
  </si>
  <si>
    <t>3-5</t>
  </si>
  <si>
    <t>6-7</t>
  </si>
  <si>
    <t>8-10</t>
  </si>
  <si>
    <t>12-15</t>
  </si>
  <si>
    <t>3-4</t>
  </si>
  <si>
    <t>6-8</t>
  </si>
  <si>
    <t>Wyniki próba druga - strzelanie L</t>
  </si>
  <si>
    <t>4-5</t>
  </si>
  <si>
    <t>WYNIKI PO TRZECH PRÓBACH LL</t>
  </si>
  <si>
    <t>WYNIKI PO TRZECH PRÓBACH L</t>
  </si>
  <si>
    <t>Listy startowe sobota</t>
  </si>
  <si>
    <t>LP</t>
  </si>
  <si>
    <t>vet</t>
  </si>
  <si>
    <t>ujeżdżenie</t>
  </si>
  <si>
    <t>lanca</t>
  </si>
  <si>
    <t>szabla</t>
  </si>
  <si>
    <t>LL</t>
  </si>
  <si>
    <t>L</t>
  </si>
  <si>
    <t>sędzia C %</t>
  </si>
  <si>
    <t>sędzia B %</t>
  </si>
  <si>
    <t>Wyniki próba czwarta - ujeżdżenie LL WKKW</t>
  </si>
  <si>
    <t>5-6</t>
  </si>
  <si>
    <t>12-13</t>
  </si>
  <si>
    <t>15-16</t>
  </si>
  <si>
    <t>Wyniki czwarta - ujeżdżenie L WKKW</t>
  </si>
  <si>
    <t>SUMA %</t>
  </si>
  <si>
    <t>PKTY TOR</t>
  </si>
  <si>
    <t>PKTY CZAS</t>
  </si>
  <si>
    <t>Wyniki próba piąta - Lanca LL</t>
  </si>
  <si>
    <t>Wyniki próba piąta - Lanca L</t>
  </si>
  <si>
    <t>tempo 420 m/min, norma 26 sek</t>
  </si>
  <si>
    <t>tempo 480 m/min, norma 23sek</t>
  </si>
  <si>
    <t>2-3</t>
  </si>
  <si>
    <t>7-8</t>
  </si>
  <si>
    <t>9-10</t>
  </si>
  <si>
    <t>Wyniki szósta  - Szabla LL</t>
  </si>
  <si>
    <t>Wyniki szósta - Szabla L</t>
  </si>
  <si>
    <t>WYNIKI PO SZEŚCIU PRÓBACH L</t>
  </si>
  <si>
    <t>Warszawa, 06.05.2017</t>
  </si>
  <si>
    <t>WYNIKI PO SZEŚCIU PRÓBACH LL</t>
  </si>
  <si>
    <t>Warszawa, 6.05.2017</t>
  </si>
  <si>
    <t>Sędzia WKKW Elżbieta Wnuk</t>
  </si>
  <si>
    <t>Listy startowe niedziela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</si>
</sst>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b/>
      <sz val="3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0" fontId="0" fillId="0" borderId="1" xfId="0" applyNumberFormat="1" applyBorder="1"/>
    <xf numFmtId="164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1" xfId="0" applyFont="1" applyFill="1" applyBorder="1"/>
    <xf numFmtId="0" fontId="8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0" xfId="0" applyFont="1" applyBorder="1" applyAlignment="1"/>
    <xf numFmtId="0" fontId="3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Border="1" applyAlignment="1"/>
    <xf numFmtId="0" fontId="0" fillId="0" borderId="0" xfId="0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0" xfId="0" applyNumberFormat="1"/>
    <xf numFmtId="1" fontId="0" fillId="0" borderId="1" xfId="0" applyNumberFormat="1" applyBorder="1" applyAlignment="1">
      <alignment horizontal="center"/>
    </xf>
    <xf numFmtId="20" fontId="0" fillId="0" borderId="0" xfId="0" applyNumberFormat="1"/>
    <xf numFmtId="0" fontId="4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0" fontId="10" fillId="0" borderId="2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23</xdr:row>
      <xdr:rowOff>152400</xdr:rowOff>
    </xdr:from>
    <xdr:to>
      <xdr:col>11</xdr:col>
      <xdr:colOff>207139</xdr:colOff>
      <xdr:row>35</xdr:row>
      <xdr:rowOff>28575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24650" y="6534150"/>
          <a:ext cx="1721614" cy="2228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7</xdr:row>
      <xdr:rowOff>152400</xdr:rowOff>
    </xdr:from>
    <xdr:to>
      <xdr:col>18</xdr:col>
      <xdr:colOff>350014</xdr:colOff>
      <xdr:row>14</xdr:row>
      <xdr:rowOff>1038225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29450" y="2743200"/>
          <a:ext cx="1721614" cy="2228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</xdr:colOff>
      <xdr:row>1</xdr:row>
      <xdr:rowOff>114300</xdr:rowOff>
    </xdr:from>
    <xdr:to>
      <xdr:col>11</xdr:col>
      <xdr:colOff>588139</xdr:colOff>
      <xdr:row>11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29325" y="304800"/>
          <a:ext cx="1721614" cy="2228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123825</xdr:colOff>
      <xdr:row>30</xdr:row>
      <xdr:rowOff>28575</xdr:rowOff>
    </xdr:from>
    <xdr:to>
      <xdr:col>12</xdr:col>
      <xdr:colOff>16639</xdr:colOff>
      <xdr:row>41</xdr:row>
      <xdr:rowOff>114300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067425" y="7010400"/>
          <a:ext cx="1721614" cy="22288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32</xdr:row>
      <xdr:rowOff>47625</xdr:rowOff>
    </xdr:from>
    <xdr:to>
      <xdr:col>10</xdr:col>
      <xdr:colOff>444014</xdr:colOff>
      <xdr:row>43</xdr:row>
      <xdr:rowOff>9525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972175" y="7000875"/>
          <a:ext cx="1596539" cy="2066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276225</xdr:colOff>
      <xdr:row>26</xdr:row>
      <xdr:rowOff>57150</xdr:rowOff>
    </xdr:from>
    <xdr:to>
      <xdr:col>11</xdr:col>
      <xdr:colOff>528462</xdr:colOff>
      <xdr:row>37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19900" y="5848350"/>
          <a:ext cx="1557162" cy="20859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26</xdr:row>
      <xdr:rowOff>28575</xdr:rowOff>
    </xdr:from>
    <xdr:to>
      <xdr:col>11</xdr:col>
      <xdr:colOff>452262</xdr:colOff>
      <xdr:row>36</xdr:row>
      <xdr:rowOff>161925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743700" y="5705475"/>
          <a:ext cx="1557162" cy="2085975"/>
        </a:xfrm>
        <a:prstGeom prst="rect">
          <a:avLst/>
        </a:prstGeom>
      </xdr:spPr>
    </xdr:pic>
    <xdr:clientData/>
  </xdr:twoCellAnchor>
  <xdr:twoCellAnchor editAs="oneCell">
    <xdr:from>
      <xdr:col>9</xdr:col>
      <xdr:colOff>447675</xdr:colOff>
      <xdr:row>0</xdr:row>
      <xdr:rowOff>114300</xdr:rowOff>
    </xdr:from>
    <xdr:to>
      <xdr:col>11</xdr:col>
      <xdr:colOff>537987</xdr:colOff>
      <xdr:row>10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91350" y="114300"/>
          <a:ext cx="1395237" cy="21526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227606</xdr:colOff>
      <xdr:row>45</xdr:row>
      <xdr:rowOff>9525</xdr:rowOff>
    </xdr:from>
    <xdr:to>
      <xdr:col>12</xdr:col>
      <xdr:colOff>84692</xdr:colOff>
      <xdr:row>60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561606" y="10763250"/>
          <a:ext cx="2295486" cy="2971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5" workbookViewId="0">
      <selection activeCell="H35" sqref="H35"/>
    </sheetView>
  </sheetViews>
  <sheetFormatPr defaultRowHeight="15"/>
  <cols>
    <col min="1" max="1" width="9.140625" style="27"/>
    <col min="2" max="2" width="11.7109375" style="27" customWidth="1"/>
    <col min="3" max="3" width="14" style="27" customWidth="1"/>
    <col min="4" max="4" width="11.140625" style="27" customWidth="1"/>
    <col min="5" max="5" width="10.28515625" style="27" customWidth="1"/>
    <col min="6" max="6" width="14.28515625" style="27" customWidth="1"/>
    <col min="7" max="7" width="10.140625" style="27" customWidth="1"/>
    <col min="8" max="8" width="11.140625" style="27" customWidth="1"/>
    <col min="9" max="16384" width="9.140625" style="27"/>
  </cols>
  <sheetData>
    <row r="1" spans="1:8" ht="45" customHeight="1">
      <c r="A1" s="58" t="s">
        <v>69</v>
      </c>
      <c r="B1" s="58"/>
      <c r="C1" s="58"/>
      <c r="D1" s="58"/>
      <c r="E1" s="58"/>
      <c r="F1" s="58"/>
      <c r="G1" s="58"/>
      <c r="H1" s="58"/>
    </row>
    <row r="2" spans="1:8" ht="15.75">
      <c r="A2" s="29" t="s">
        <v>70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29" t="s">
        <v>5</v>
      </c>
      <c r="H2" s="29" t="s">
        <v>6</v>
      </c>
    </row>
    <row r="3" spans="1:8" ht="15.75">
      <c r="A3" s="30" t="s">
        <v>129</v>
      </c>
      <c r="B3" s="31" t="s">
        <v>144</v>
      </c>
      <c r="C3" s="31" t="s">
        <v>145</v>
      </c>
      <c r="D3" s="31" t="s">
        <v>146</v>
      </c>
      <c r="E3" s="31"/>
      <c r="F3" s="31" t="s">
        <v>147</v>
      </c>
      <c r="G3" s="31"/>
      <c r="H3" s="32"/>
    </row>
    <row r="4" spans="1:8" ht="15.75">
      <c r="A4" s="30" t="s">
        <v>130</v>
      </c>
      <c r="B4" s="31" t="s">
        <v>17</v>
      </c>
      <c r="C4" s="31" t="s">
        <v>18</v>
      </c>
      <c r="D4" s="31" t="s">
        <v>55</v>
      </c>
      <c r="E4" s="31" t="s">
        <v>148</v>
      </c>
      <c r="F4" s="31" t="s">
        <v>149</v>
      </c>
      <c r="G4" s="31"/>
      <c r="H4" s="32"/>
    </row>
    <row r="5" spans="1:8" ht="15.75">
      <c r="A5" s="30" t="s">
        <v>72</v>
      </c>
      <c r="B5" s="31" t="s">
        <v>150</v>
      </c>
      <c r="C5" s="31" t="s">
        <v>151</v>
      </c>
      <c r="D5" s="31" t="s">
        <v>79</v>
      </c>
      <c r="E5" s="31" t="s">
        <v>9</v>
      </c>
      <c r="F5" s="31" t="s">
        <v>152</v>
      </c>
      <c r="G5" s="31"/>
      <c r="H5" s="32"/>
    </row>
    <row r="6" spans="1:8" ht="15.75">
      <c r="A6" s="30" t="s">
        <v>131</v>
      </c>
      <c r="B6" s="31" t="s">
        <v>50</v>
      </c>
      <c r="C6" s="31" t="s">
        <v>153</v>
      </c>
      <c r="D6" s="31" t="s">
        <v>78</v>
      </c>
      <c r="E6" s="31" t="s">
        <v>103</v>
      </c>
      <c r="F6" s="31" t="s">
        <v>154</v>
      </c>
      <c r="G6" s="31"/>
      <c r="H6" s="32"/>
    </row>
    <row r="7" spans="1:8" ht="15.75">
      <c r="A7" s="30" t="s">
        <v>132</v>
      </c>
      <c r="B7" s="31" t="s">
        <v>144</v>
      </c>
      <c r="C7" s="31" t="s">
        <v>145</v>
      </c>
      <c r="D7" s="31" t="s">
        <v>155</v>
      </c>
      <c r="E7" s="31"/>
      <c r="F7" s="31" t="s">
        <v>156</v>
      </c>
      <c r="G7" s="31"/>
      <c r="H7" s="32"/>
    </row>
    <row r="9" spans="1:8">
      <c r="D9" s="27" t="s">
        <v>192</v>
      </c>
    </row>
    <row r="14" spans="1:8" ht="28.5">
      <c r="A14" s="58" t="s">
        <v>69</v>
      </c>
      <c r="B14" s="58"/>
      <c r="C14" s="58"/>
      <c r="D14" s="58"/>
      <c r="E14" s="58"/>
      <c r="F14" s="58"/>
      <c r="G14" s="58"/>
      <c r="H14" s="58"/>
    </row>
    <row r="15" spans="1:8" ht="15.75">
      <c r="A15" s="29" t="s">
        <v>70</v>
      </c>
      <c r="B15" s="29" t="s">
        <v>0</v>
      </c>
      <c r="C15" s="29" t="s">
        <v>1</v>
      </c>
      <c r="D15" s="29" t="s">
        <v>2</v>
      </c>
      <c r="E15" s="29" t="s">
        <v>3</v>
      </c>
      <c r="F15" s="29" t="s">
        <v>4</v>
      </c>
      <c r="G15" s="29" t="s">
        <v>5</v>
      </c>
      <c r="H15" s="29" t="s">
        <v>6</v>
      </c>
    </row>
    <row r="16" spans="1:8" ht="15.75">
      <c r="A16" s="30" t="s">
        <v>129</v>
      </c>
      <c r="B16" s="31" t="s">
        <v>157</v>
      </c>
      <c r="C16" s="31" t="s">
        <v>35</v>
      </c>
      <c r="D16" s="31" t="s">
        <v>191</v>
      </c>
      <c r="E16" s="31" t="s">
        <v>158</v>
      </c>
      <c r="F16" s="31" t="s">
        <v>159</v>
      </c>
      <c r="G16" s="31"/>
      <c r="H16" s="32"/>
    </row>
    <row r="17" spans="1:8" ht="15.75">
      <c r="A17" s="30" t="s">
        <v>130</v>
      </c>
      <c r="B17" s="31" t="s">
        <v>10</v>
      </c>
      <c r="C17" s="31" t="s">
        <v>11</v>
      </c>
      <c r="D17" s="31" t="s">
        <v>191</v>
      </c>
      <c r="E17" s="31" t="s">
        <v>160</v>
      </c>
      <c r="F17" s="31" t="s">
        <v>161</v>
      </c>
      <c r="G17" s="31"/>
      <c r="H17" s="32"/>
    </row>
    <row r="18" spans="1:8" ht="15.75">
      <c r="A18" s="30" t="s">
        <v>72</v>
      </c>
      <c r="B18" s="31" t="s">
        <v>32</v>
      </c>
      <c r="C18" s="31" t="s">
        <v>33</v>
      </c>
      <c r="D18" s="31" t="s">
        <v>82</v>
      </c>
      <c r="E18" s="31" t="s">
        <v>162</v>
      </c>
      <c r="F18" s="31" t="s">
        <v>163</v>
      </c>
      <c r="G18" s="31"/>
      <c r="H18" s="32"/>
    </row>
    <row r="19" spans="1:8" ht="15.75">
      <c r="A19" s="30" t="s">
        <v>131</v>
      </c>
      <c r="B19" s="31" t="s">
        <v>38</v>
      </c>
      <c r="C19" s="31" t="s">
        <v>39</v>
      </c>
      <c r="D19" s="31" t="s">
        <v>191</v>
      </c>
      <c r="E19" s="31" t="s">
        <v>158</v>
      </c>
      <c r="F19" s="31" t="s">
        <v>164</v>
      </c>
      <c r="G19" s="31"/>
      <c r="H19" s="32"/>
    </row>
    <row r="20" spans="1:8" ht="15.75">
      <c r="A20" s="30" t="s">
        <v>132</v>
      </c>
      <c r="B20" s="31" t="s">
        <v>53</v>
      </c>
      <c r="C20" s="31" t="s">
        <v>54</v>
      </c>
      <c r="D20" s="31" t="s">
        <v>55</v>
      </c>
      <c r="E20" s="31" t="s">
        <v>160</v>
      </c>
      <c r="F20" s="31" t="s">
        <v>165</v>
      </c>
      <c r="G20" s="31"/>
      <c r="H20" s="32"/>
    </row>
    <row r="21" spans="1:8" ht="15.75">
      <c r="A21" s="30" t="s">
        <v>133</v>
      </c>
      <c r="B21" s="31" t="s">
        <v>15</v>
      </c>
      <c r="C21" s="31" t="s">
        <v>16</v>
      </c>
      <c r="D21" s="31" t="s">
        <v>78</v>
      </c>
      <c r="E21" s="31" t="s">
        <v>9</v>
      </c>
      <c r="F21" s="31" t="s">
        <v>166</v>
      </c>
      <c r="G21" s="31"/>
      <c r="H21" s="31"/>
    </row>
    <row r="22" spans="1:8" ht="15.75">
      <c r="A22" s="30" t="s">
        <v>134</v>
      </c>
      <c r="B22" s="31" t="s">
        <v>167</v>
      </c>
      <c r="C22" s="31" t="s">
        <v>168</v>
      </c>
      <c r="D22" s="31" t="s">
        <v>155</v>
      </c>
      <c r="E22" s="31" t="s">
        <v>160</v>
      </c>
      <c r="F22" s="31" t="s">
        <v>169</v>
      </c>
      <c r="G22" s="31"/>
      <c r="H22" s="31"/>
    </row>
    <row r="23" spans="1:8" ht="15.75">
      <c r="A23" s="30" t="s">
        <v>135</v>
      </c>
      <c r="B23" s="31" t="s">
        <v>50</v>
      </c>
      <c r="C23" s="31" t="s">
        <v>170</v>
      </c>
      <c r="D23" s="31" t="s">
        <v>172</v>
      </c>
      <c r="E23" s="31" t="s">
        <v>171</v>
      </c>
      <c r="F23" s="31" t="s">
        <v>173</v>
      </c>
      <c r="G23" s="31"/>
      <c r="H23" s="31"/>
    </row>
    <row r="24" spans="1:8" ht="15.75">
      <c r="A24" s="30" t="s">
        <v>136</v>
      </c>
      <c r="B24" s="31" t="s">
        <v>7</v>
      </c>
      <c r="C24" s="31" t="s">
        <v>31</v>
      </c>
      <c r="D24" s="31" t="s">
        <v>174</v>
      </c>
      <c r="E24" s="31" t="s">
        <v>9</v>
      </c>
      <c r="F24" s="31" t="s">
        <v>175</v>
      </c>
      <c r="G24" s="31"/>
      <c r="H24" s="31"/>
    </row>
    <row r="25" spans="1:8" ht="15.75">
      <c r="A25" s="30" t="s">
        <v>137</v>
      </c>
      <c r="B25" s="31" t="s">
        <v>176</v>
      </c>
      <c r="C25" s="31" t="s">
        <v>168</v>
      </c>
      <c r="D25" s="31" t="s">
        <v>191</v>
      </c>
      <c r="E25" s="31" t="s">
        <v>160</v>
      </c>
      <c r="F25" s="31" t="s">
        <v>177</v>
      </c>
      <c r="G25" s="31"/>
      <c r="H25" s="31"/>
    </row>
    <row r="26" spans="1:8" ht="15.75">
      <c r="A26" s="30" t="s">
        <v>138</v>
      </c>
      <c r="B26" s="31" t="s">
        <v>10</v>
      </c>
      <c r="C26" s="31" t="s">
        <v>178</v>
      </c>
      <c r="D26" s="31" t="s">
        <v>55</v>
      </c>
      <c r="E26" s="31" t="s">
        <v>9</v>
      </c>
      <c r="F26" s="31" t="s">
        <v>179</v>
      </c>
      <c r="G26" s="31"/>
      <c r="H26" s="31"/>
    </row>
    <row r="27" spans="1:8" ht="15.75">
      <c r="A27" s="30" t="s">
        <v>139</v>
      </c>
      <c r="B27" s="31" t="s">
        <v>17</v>
      </c>
      <c r="C27" s="31" t="s">
        <v>153</v>
      </c>
      <c r="D27" s="31" t="s">
        <v>180</v>
      </c>
      <c r="E27" s="31" t="s">
        <v>103</v>
      </c>
      <c r="F27" s="31" t="s">
        <v>181</v>
      </c>
      <c r="G27" s="31"/>
      <c r="H27" s="31"/>
    </row>
    <row r="28" spans="1:8" ht="15.75">
      <c r="A28" s="30" t="s">
        <v>140</v>
      </c>
      <c r="B28" s="31" t="s">
        <v>176</v>
      </c>
      <c r="C28" s="31" t="s">
        <v>182</v>
      </c>
      <c r="D28" s="31" t="s">
        <v>86</v>
      </c>
      <c r="E28" s="31" t="s">
        <v>9</v>
      </c>
      <c r="F28" s="31" t="s">
        <v>183</v>
      </c>
      <c r="G28" s="31"/>
      <c r="H28" s="31"/>
    </row>
    <row r="29" spans="1:8" ht="15.75">
      <c r="A29" s="30" t="s">
        <v>141</v>
      </c>
      <c r="B29" s="31" t="s">
        <v>41</v>
      </c>
      <c r="C29" s="31" t="s">
        <v>42</v>
      </c>
      <c r="D29" s="31" t="s">
        <v>43</v>
      </c>
      <c r="E29" s="31" t="s">
        <v>162</v>
      </c>
      <c r="F29" s="31" t="s">
        <v>184</v>
      </c>
      <c r="G29" s="31"/>
      <c r="H29" s="31"/>
    </row>
    <row r="30" spans="1:8" ht="15.75">
      <c r="A30" s="30" t="s">
        <v>75</v>
      </c>
      <c r="B30" s="31" t="s">
        <v>15</v>
      </c>
      <c r="C30" s="31" t="s">
        <v>185</v>
      </c>
      <c r="D30" s="31" t="s">
        <v>86</v>
      </c>
      <c r="E30" s="31" t="s">
        <v>9</v>
      </c>
      <c r="F30" s="31" t="s">
        <v>186</v>
      </c>
      <c r="G30" s="31"/>
      <c r="H30" s="31"/>
    </row>
    <row r="31" spans="1:8" ht="15.75">
      <c r="A31" s="30" t="s">
        <v>76</v>
      </c>
      <c r="B31" s="31" t="s">
        <v>17</v>
      </c>
      <c r="C31" s="31" t="s">
        <v>18</v>
      </c>
      <c r="D31" s="31" t="s">
        <v>55</v>
      </c>
      <c r="E31" s="31" t="s">
        <v>148</v>
      </c>
      <c r="F31" s="31" t="s">
        <v>187</v>
      </c>
      <c r="G31" s="31"/>
      <c r="H31" s="31"/>
    </row>
    <row r="32" spans="1:8" ht="15.75">
      <c r="A32" s="30" t="s">
        <v>77</v>
      </c>
      <c r="B32" s="31" t="s">
        <v>38</v>
      </c>
      <c r="C32" s="31" t="s">
        <v>39</v>
      </c>
      <c r="D32" s="31" t="s">
        <v>191</v>
      </c>
      <c r="E32" s="31" t="s">
        <v>158</v>
      </c>
      <c r="F32" s="31" t="s">
        <v>188</v>
      </c>
      <c r="G32" s="31"/>
      <c r="H32" s="31"/>
    </row>
    <row r="33" spans="1:11" ht="15.75">
      <c r="A33" s="30" t="s">
        <v>142</v>
      </c>
      <c r="B33" s="31" t="s">
        <v>53</v>
      </c>
      <c r="C33" s="31" t="s">
        <v>54</v>
      </c>
      <c r="D33" s="31" t="s">
        <v>55</v>
      </c>
      <c r="E33" s="31" t="s">
        <v>160</v>
      </c>
      <c r="F33" s="31" t="s">
        <v>189</v>
      </c>
      <c r="G33" s="31"/>
      <c r="H33" s="31"/>
    </row>
    <row r="34" spans="1:11" ht="15.75">
      <c r="A34" s="30" t="s">
        <v>143</v>
      </c>
      <c r="B34" s="31" t="s">
        <v>144</v>
      </c>
      <c r="C34" s="31" t="s">
        <v>145</v>
      </c>
      <c r="D34" s="31" t="s">
        <v>155</v>
      </c>
      <c r="E34" s="31"/>
      <c r="F34" s="31" t="s">
        <v>190</v>
      </c>
      <c r="G34" s="31"/>
      <c r="H34" s="31"/>
    </row>
    <row r="36" spans="1:11">
      <c r="D36" s="27" t="s">
        <v>192</v>
      </c>
    </row>
    <row r="38" spans="1:11" ht="18.75">
      <c r="K38" s="28"/>
    </row>
  </sheetData>
  <sortState ref="B3:H22">
    <sortCondition ref="H3:H22"/>
  </sortState>
  <mergeCells count="2">
    <mergeCell ref="A1:H1"/>
    <mergeCell ref="A14:H14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sqref="A1:K22"/>
    </sheetView>
  </sheetViews>
  <sheetFormatPr defaultRowHeight="15"/>
  <cols>
    <col min="2" max="2" width="10.5703125" customWidth="1"/>
    <col min="3" max="3" width="13" customWidth="1"/>
    <col min="6" max="6" width="13.42578125" customWidth="1"/>
  </cols>
  <sheetData>
    <row r="1" spans="1:11" ht="43.5">
      <c r="A1" s="77" t="s">
        <v>106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3" t="s">
        <v>91</v>
      </c>
      <c r="B2" s="3" t="s">
        <v>0</v>
      </c>
      <c r="C2" s="3" t="s">
        <v>1</v>
      </c>
      <c r="D2" s="3" t="s">
        <v>92</v>
      </c>
      <c r="E2" s="3" t="s">
        <v>3</v>
      </c>
      <c r="F2" s="3" t="s">
        <v>4</v>
      </c>
      <c r="G2" s="3" t="s">
        <v>93</v>
      </c>
      <c r="H2" s="3" t="s">
        <v>94</v>
      </c>
      <c r="I2" s="3" t="s">
        <v>98</v>
      </c>
      <c r="J2" s="3" t="s">
        <v>107</v>
      </c>
      <c r="K2" s="6" t="s">
        <v>5</v>
      </c>
    </row>
    <row r="3" spans="1:11">
      <c r="A3" s="3">
        <v>1</v>
      </c>
      <c r="B3" s="3" t="s">
        <v>32</v>
      </c>
      <c r="C3" s="3" t="s">
        <v>47</v>
      </c>
      <c r="D3" s="3" t="s">
        <v>78</v>
      </c>
      <c r="E3" s="3" t="s">
        <v>48</v>
      </c>
      <c r="F3" s="3" t="s">
        <v>49</v>
      </c>
      <c r="G3" s="9">
        <v>0.75</v>
      </c>
      <c r="H3" s="10">
        <v>54.375999999999998</v>
      </c>
      <c r="I3" s="10">
        <v>1.2</v>
      </c>
      <c r="J3" s="10">
        <v>10</v>
      </c>
      <c r="K3" s="11">
        <f t="shared" ref="K3:K17" si="0">$G3+$H3+$I3+$J3</f>
        <v>66.325999999999993</v>
      </c>
    </row>
    <row r="4" spans="1:11">
      <c r="A4" s="3">
        <v>2</v>
      </c>
      <c r="B4" s="3" t="s">
        <v>17</v>
      </c>
      <c r="C4" s="3" t="s">
        <v>18</v>
      </c>
      <c r="D4" s="3" t="s">
        <v>78</v>
      </c>
      <c r="E4" s="3" t="s">
        <v>19</v>
      </c>
      <c r="F4" s="3" t="s">
        <v>20</v>
      </c>
      <c r="G4" s="9">
        <v>1</v>
      </c>
      <c r="H4" s="10">
        <v>57.784999999999997</v>
      </c>
      <c r="I4" s="10">
        <v>3.2</v>
      </c>
      <c r="J4" s="10">
        <v>10</v>
      </c>
      <c r="K4" s="11">
        <f t="shared" si="0"/>
        <v>71.984999999999999</v>
      </c>
    </row>
    <row r="5" spans="1:11">
      <c r="A5" s="3">
        <v>3</v>
      </c>
      <c r="B5" s="3" t="s">
        <v>17</v>
      </c>
      <c r="C5" s="3" t="s">
        <v>35</v>
      </c>
      <c r="D5" s="3" t="s">
        <v>12</v>
      </c>
      <c r="E5" s="3" t="s">
        <v>36</v>
      </c>
      <c r="F5" s="3" t="s">
        <v>37</v>
      </c>
      <c r="G5" s="9">
        <v>0</v>
      </c>
      <c r="H5" s="10">
        <v>60.170999999999999</v>
      </c>
      <c r="I5" s="10">
        <v>0</v>
      </c>
      <c r="J5" s="10">
        <v>12</v>
      </c>
      <c r="K5" s="11">
        <f t="shared" si="0"/>
        <v>72.170999999999992</v>
      </c>
    </row>
    <row r="6" spans="1:11">
      <c r="A6" s="3">
        <v>4</v>
      </c>
      <c r="B6" s="3" t="s">
        <v>53</v>
      </c>
      <c r="C6" s="3" t="s">
        <v>54</v>
      </c>
      <c r="D6" s="3" t="s">
        <v>55</v>
      </c>
      <c r="E6" s="3" t="s">
        <v>13</v>
      </c>
      <c r="F6" s="3" t="s">
        <v>56</v>
      </c>
      <c r="G6" s="9">
        <v>0.5</v>
      </c>
      <c r="H6" s="10">
        <v>54.546999999999997</v>
      </c>
      <c r="I6" s="10">
        <v>1.2</v>
      </c>
      <c r="J6" s="10">
        <v>16</v>
      </c>
      <c r="K6" s="11">
        <f t="shared" si="0"/>
        <v>72.247</v>
      </c>
    </row>
    <row r="7" spans="1:11">
      <c r="A7" s="3">
        <v>5</v>
      </c>
      <c r="B7" s="3" t="s">
        <v>38</v>
      </c>
      <c r="C7" s="3" t="s">
        <v>39</v>
      </c>
      <c r="D7" s="3" t="s">
        <v>12</v>
      </c>
      <c r="E7" s="3" t="s">
        <v>36</v>
      </c>
      <c r="F7" s="3" t="s">
        <v>40</v>
      </c>
      <c r="G7" s="9">
        <v>0</v>
      </c>
      <c r="H7" s="10">
        <v>59.66</v>
      </c>
      <c r="I7" s="10">
        <v>0</v>
      </c>
      <c r="J7" s="10">
        <v>14</v>
      </c>
      <c r="K7" s="11">
        <f t="shared" si="0"/>
        <v>73.66</v>
      </c>
    </row>
    <row r="8" spans="1:11">
      <c r="A8" s="3">
        <v>6</v>
      </c>
      <c r="B8" s="3" t="s">
        <v>15</v>
      </c>
      <c r="C8" s="3" t="s">
        <v>16</v>
      </c>
      <c r="D8" s="3" t="s">
        <v>86</v>
      </c>
      <c r="E8" s="3" t="s">
        <v>9</v>
      </c>
      <c r="F8" s="3" t="s">
        <v>84</v>
      </c>
      <c r="G8" s="9">
        <v>0.5</v>
      </c>
      <c r="H8" s="10">
        <v>56.250999999999998</v>
      </c>
      <c r="I8" s="10">
        <v>6.8</v>
      </c>
      <c r="J8" s="10">
        <v>16</v>
      </c>
      <c r="K8" s="11">
        <f t="shared" si="0"/>
        <v>79.550999999999988</v>
      </c>
    </row>
    <row r="9" spans="1:11">
      <c r="A9" s="3">
        <v>7</v>
      </c>
      <c r="B9" s="3" t="s">
        <v>21</v>
      </c>
      <c r="C9" s="3" t="s">
        <v>22</v>
      </c>
      <c r="D9" s="3" t="s">
        <v>81</v>
      </c>
      <c r="E9" s="3" t="s">
        <v>23</v>
      </c>
      <c r="F9" s="3" t="s">
        <v>24</v>
      </c>
      <c r="G9" s="9">
        <v>2.5</v>
      </c>
      <c r="H9" s="10">
        <v>59.488999999999997</v>
      </c>
      <c r="I9" s="10">
        <v>0</v>
      </c>
      <c r="J9" s="10">
        <v>21</v>
      </c>
      <c r="K9" s="11">
        <f t="shared" si="0"/>
        <v>82.989000000000004</v>
      </c>
    </row>
    <row r="10" spans="1:11">
      <c r="A10" s="3">
        <v>8</v>
      </c>
      <c r="B10" s="3" t="s">
        <v>17</v>
      </c>
      <c r="C10" s="3" t="s">
        <v>46</v>
      </c>
      <c r="D10" s="3" t="s">
        <v>79</v>
      </c>
      <c r="E10" s="3" t="s">
        <v>9</v>
      </c>
      <c r="F10" s="3" t="s">
        <v>88</v>
      </c>
      <c r="G10" s="9">
        <v>1.5</v>
      </c>
      <c r="H10" s="10">
        <v>60.683</v>
      </c>
      <c r="I10" s="10">
        <v>0</v>
      </c>
      <c r="J10" s="10">
        <v>27</v>
      </c>
      <c r="K10" s="11">
        <f t="shared" si="0"/>
        <v>89.182999999999993</v>
      </c>
    </row>
    <row r="11" spans="1:11">
      <c r="A11" s="3">
        <v>9</v>
      </c>
      <c r="B11" s="3" t="s">
        <v>25</v>
      </c>
      <c r="C11" s="3" t="s">
        <v>26</v>
      </c>
      <c r="D11" s="3" t="s">
        <v>12</v>
      </c>
      <c r="E11" s="3" t="s">
        <v>13</v>
      </c>
      <c r="F11" s="3" t="s">
        <v>27</v>
      </c>
      <c r="G11" s="9">
        <v>1.5</v>
      </c>
      <c r="H11" s="10">
        <v>70.739000000000004</v>
      </c>
      <c r="I11" s="10">
        <v>0</v>
      </c>
      <c r="J11" s="10">
        <v>19</v>
      </c>
      <c r="K11" s="11">
        <f t="shared" si="0"/>
        <v>91.239000000000004</v>
      </c>
    </row>
    <row r="12" spans="1:11">
      <c r="A12" s="3">
        <v>10</v>
      </c>
      <c r="B12" s="3" t="s">
        <v>57</v>
      </c>
      <c r="C12" s="3" t="s">
        <v>58</v>
      </c>
      <c r="D12" s="3" t="s">
        <v>59</v>
      </c>
      <c r="E12" s="3" t="s">
        <v>60</v>
      </c>
      <c r="F12" s="3" t="s">
        <v>61</v>
      </c>
      <c r="G12" s="9">
        <v>1.25</v>
      </c>
      <c r="H12" s="10">
        <v>65.144000000000005</v>
      </c>
      <c r="I12" s="10">
        <v>0</v>
      </c>
      <c r="J12" s="10">
        <v>25</v>
      </c>
      <c r="K12" s="11">
        <f t="shared" si="0"/>
        <v>91.394000000000005</v>
      </c>
    </row>
    <row r="13" spans="1:11">
      <c r="A13" s="3">
        <v>11</v>
      </c>
      <c r="B13" s="3" t="s">
        <v>10</v>
      </c>
      <c r="C13" s="3" t="s">
        <v>11</v>
      </c>
      <c r="D13" s="3" t="s">
        <v>12</v>
      </c>
      <c r="E13" s="3" t="s">
        <v>13</v>
      </c>
      <c r="F13" s="3" t="s">
        <v>14</v>
      </c>
      <c r="G13" s="9">
        <v>1.5</v>
      </c>
      <c r="H13" s="10">
        <v>71.081000000000003</v>
      </c>
      <c r="I13" s="10">
        <v>0</v>
      </c>
      <c r="J13" s="10">
        <v>24</v>
      </c>
      <c r="K13" s="11">
        <f t="shared" si="0"/>
        <v>96.581000000000003</v>
      </c>
    </row>
    <row r="14" spans="1:11">
      <c r="A14" s="3">
        <v>12</v>
      </c>
      <c r="B14" s="3" t="s">
        <v>32</v>
      </c>
      <c r="C14" s="3" t="s">
        <v>33</v>
      </c>
      <c r="D14" s="3" t="s">
        <v>82</v>
      </c>
      <c r="E14" s="3" t="s">
        <v>34</v>
      </c>
      <c r="F14" s="3" t="s">
        <v>89</v>
      </c>
      <c r="G14" s="9">
        <v>2.75</v>
      </c>
      <c r="H14" s="10">
        <v>59.148000000000003</v>
      </c>
      <c r="I14" s="10">
        <v>4.8</v>
      </c>
      <c r="J14" s="10">
        <v>32</v>
      </c>
      <c r="K14" s="11">
        <f t="shared" si="0"/>
        <v>98.698000000000008</v>
      </c>
    </row>
    <row r="15" spans="1:11">
      <c r="A15" s="3">
        <v>13</v>
      </c>
      <c r="B15" s="3" t="s">
        <v>7</v>
      </c>
      <c r="C15" s="3" t="s">
        <v>31</v>
      </c>
      <c r="D15" s="3" t="s">
        <v>80</v>
      </c>
      <c r="E15" s="3" t="s">
        <v>9</v>
      </c>
      <c r="F15" s="3" t="s">
        <v>99</v>
      </c>
      <c r="G15" s="9">
        <v>1.25</v>
      </c>
      <c r="H15" s="10">
        <v>56.421999999999997</v>
      </c>
      <c r="I15" s="10">
        <v>10</v>
      </c>
      <c r="J15" s="10">
        <v>39</v>
      </c>
      <c r="K15" s="11">
        <f t="shared" si="0"/>
        <v>106.672</v>
      </c>
    </row>
    <row r="16" spans="1:11">
      <c r="A16" s="3">
        <v>14</v>
      </c>
      <c r="B16" s="3" t="s">
        <v>17</v>
      </c>
      <c r="C16" s="3" t="s">
        <v>45</v>
      </c>
      <c r="D16" s="3" t="s">
        <v>79</v>
      </c>
      <c r="E16" s="3" t="s">
        <v>9</v>
      </c>
      <c r="F16" s="3" t="s">
        <v>85</v>
      </c>
      <c r="G16" s="9">
        <v>1</v>
      </c>
      <c r="H16" s="10">
        <v>61.706000000000003</v>
      </c>
      <c r="I16" s="10">
        <v>31.6</v>
      </c>
      <c r="J16" s="10">
        <v>14</v>
      </c>
      <c r="K16" s="11">
        <f t="shared" si="0"/>
        <v>108.30600000000001</v>
      </c>
    </row>
    <row r="17" spans="1:11">
      <c r="A17" s="3">
        <v>15</v>
      </c>
      <c r="B17" s="3" t="s">
        <v>41</v>
      </c>
      <c r="C17" s="3" t="s">
        <v>42</v>
      </c>
      <c r="D17" s="3" t="s">
        <v>43</v>
      </c>
      <c r="E17" s="3" t="s">
        <v>34</v>
      </c>
      <c r="F17" s="3" t="s">
        <v>44</v>
      </c>
      <c r="G17" s="9">
        <v>3.25</v>
      </c>
      <c r="H17" s="10">
        <v>75.512</v>
      </c>
      <c r="I17" s="10">
        <v>22.4</v>
      </c>
      <c r="J17" s="10">
        <v>26</v>
      </c>
      <c r="K17" s="11">
        <f t="shared" si="0"/>
        <v>127.16200000000001</v>
      </c>
    </row>
    <row r="18" spans="1:11">
      <c r="A18" s="4" t="s">
        <v>102</v>
      </c>
      <c r="B18" s="3" t="s">
        <v>50</v>
      </c>
      <c r="C18" s="3" t="s">
        <v>51</v>
      </c>
      <c r="D18" s="3" t="s">
        <v>87</v>
      </c>
      <c r="E18" s="3" t="s">
        <v>19</v>
      </c>
      <c r="F18" s="3" t="s">
        <v>52</v>
      </c>
      <c r="G18" s="9">
        <v>0.75</v>
      </c>
      <c r="H18" s="10">
        <v>59.831000000000003</v>
      </c>
      <c r="I18" s="10" t="s">
        <v>96</v>
      </c>
      <c r="J18" s="10">
        <v>25</v>
      </c>
      <c r="K18" s="11"/>
    </row>
    <row r="19" spans="1:11">
      <c r="A19" s="4" t="s">
        <v>102</v>
      </c>
      <c r="B19" s="3" t="s">
        <v>66</v>
      </c>
      <c r="C19" s="3" t="s">
        <v>67</v>
      </c>
      <c r="D19" s="3" t="s">
        <v>43</v>
      </c>
      <c r="E19" s="3" t="s">
        <v>48</v>
      </c>
      <c r="F19" s="3" t="s">
        <v>68</v>
      </c>
      <c r="G19" s="9">
        <v>0.25</v>
      </c>
      <c r="H19" s="10">
        <v>55.228000000000002</v>
      </c>
      <c r="I19" s="4" t="s">
        <v>100</v>
      </c>
      <c r="J19" s="4">
        <v>20</v>
      </c>
      <c r="K19" s="8"/>
    </row>
    <row r="20" spans="1:11">
      <c r="A20" s="4" t="s">
        <v>102</v>
      </c>
      <c r="B20" s="3" t="s">
        <v>28</v>
      </c>
      <c r="C20" s="3" t="s">
        <v>29</v>
      </c>
      <c r="D20" s="3" t="s">
        <v>83</v>
      </c>
      <c r="E20" s="3" t="s">
        <v>23</v>
      </c>
      <c r="F20" s="3" t="s">
        <v>30</v>
      </c>
      <c r="G20" s="4" t="s">
        <v>101</v>
      </c>
      <c r="H20" s="5"/>
      <c r="I20" s="5"/>
      <c r="J20" s="5">
        <v>27</v>
      </c>
      <c r="K20" s="8"/>
    </row>
    <row r="21" spans="1:11">
      <c r="A21" s="4" t="s">
        <v>102</v>
      </c>
      <c r="B21" s="3" t="s">
        <v>62</v>
      </c>
      <c r="C21" s="3" t="s">
        <v>63</v>
      </c>
      <c r="D21" s="3"/>
      <c r="E21" s="3" t="s">
        <v>64</v>
      </c>
      <c r="F21" s="3" t="s">
        <v>65</v>
      </c>
      <c r="G21" s="4" t="s">
        <v>101</v>
      </c>
      <c r="H21" s="5"/>
      <c r="I21" s="5"/>
      <c r="J21" s="5"/>
      <c r="K21" s="8"/>
    </row>
    <row r="22" spans="1:11">
      <c r="A22" s="4" t="s">
        <v>102</v>
      </c>
      <c r="B22" s="3" t="s">
        <v>7</v>
      </c>
      <c r="C22" s="3" t="s">
        <v>8</v>
      </c>
      <c r="D22" s="3" t="s">
        <v>79</v>
      </c>
      <c r="E22" s="3" t="s">
        <v>9</v>
      </c>
      <c r="F22" s="3" t="s">
        <v>90</v>
      </c>
      <c r="G22" s="4" t="s">
        <v>100</v>
      </c>
      <c r="H22" s="5"/>
      <c r="I22" s="5"/>
      <c r="J22" s="5"/>
      <c r="K22" s="8"/>
    </row>
    <row r="24" spans="1:11">
      <c r="A24" s="12"/>
      <c r="G24" t="s">
        <v>104</v>
      </c>
    </row>
  </sheetData>
  <sortState ref="B3:K17">
    <sortCondition ref="K3:K17"/>
  </sortState>
  <mergeCells count="1">
    <mergeCell ref="A1:K1"/>
  </mergeCells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P34"/>
  <sheetViews>
    <sheetView workbookViewId="0">
      <selection sqref="A1:G17"/>
    </sheetView>
  </sheetViews>
  <sheetFormatPr defaultRowHeight="15"/>
  <cols>
    <col min="2" max="2" width="11.28515625" customWidth="1"/>
    <col min="3" max="3" width="12.7109375" customWidth="1"/>
    <col min="4" max="4" width="9.85546875" customWidth="1"/>
    <col min="5" max="5" width="9.28515625" customWidth="1"/>
    <col min="6" max="6" width="13.5703125" customWidth="1"/>
    <col min="7" max="7" width="11.42578125" customWidth="1"/>
    <col min="10" max="10" width="10.7109375" customWidth="1"/>
    <col min="11" max="11" width="12.28515625" customWidth="1"/>
    <col min="14" max="14" width="13.140625" customWidth="1"/>
    <col min="15" max="15" width="11.42578125" customWidth="1"/>
  </cols>
  <sheetData>
    <row r="1" spans="1:16" ht="45" customHeight="1">
      <c r="A1" s="72" t="s">
        <v>110</v>
      </c>
      <c r="B1" s="72"/>
      <c r="C1" s="72"/>
      <c r="D1" s="72"/>
      <c r="E1" s="72"/>
      <c r="F1" s="72"/>
      <c r="G1" s="72"/>
      <c r="I1" s="14" t="s">
        <v>112</v>
      </c>
      <c r="J1" s="14"/>
      <c r="K1" s="14"/>
      <c r="L1" s="14"/>
      <c r="M1" s="14"/>
      <c r="N1" s="14"/>
      <c r="O1" s="14"/>
      <c r="P1" s="14"/>
    </row>
    <row r="2" spans="1:16">
      <c r="A2" s="3" t="s">
        <v>108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3" t="s">
        <v>109</v>
      </c>
      <c r="I2" s="3" t="s">
        <v>108</v>
      </c>
      <c r="J2" s="1" t="s">
        <v>0</v>
      </c>
      <c r="K2" s="1" t="s">
        <v>1</v>
      </c>
      <c r="L2" s="1" t="s">
        <v>2</v>
      </c>
      <c r="M2" s="1" t="s">
        <v>3</v>
      </c>
      <c r="N2" s="1" t="s">
        <v>4</v>
      </c>
      <c r="O2" s="13" t="s">
        <v>109</v>
      </c>
    </row>
    <row r="3" spans="1:16">
      <c r="A3" s="3">
        <v>1</v>
      </c>
      <c r="B3" s="3" t="s">
        <v>41</v>
      </c>
      <c r="C3" s="3" t="s">
        <v>42</v>
      </c>
      <c r="D3" s="3" t="s">
        <v>43</v>
      </c>
      <c r="E3" s="3" t="s">
        <v>34</v>
      </c>
      <c r="F3" s="3" t="s">
        <v>44</v>
      </c>
      <c r="G3" s="7">
        <v>0.41666666666666669</v>
      </c>
      <c r="I3" s="3">
        <v>1</v>
      </c>
      <c r="J3" s="3" t="s">
        <v>41</v>
      </c>
      <c r="K3" s="3" t="s">
        <v>42</v>
      </c>
      <c r="L3" s="3" t="s">
        <v>43</v>
      </c>
      <c r="M3" s="3" t="s">
        <v>34</v>
      </c>
      <c r="N3" s="3" t="s">
        <v>44</v>
      </c>
      <c r="O3" s="7">
        <v>0.51388888888888895</v>
      </c>
    </row>
    <row r="4" spans="1:16">
      <c r="A4" s="3">
        <v>2</v>
      </c>
      <c r="B4" s="3" t="s">
        <v>17</v>
      </c>
      <c r="C4" s="3" t="s">
        <v>45</v>
      </c>
      <c r="D4" s="3" t="s">
        <v>79</v>
      </c>
      <c r="E4" s="3" t="s">
        <v>9</v>
      </c>
      <c r="F4" s="3" t="s">
        <v>85</v>
      </c>
      <c r="G4" s="7">
        <v>0.41805555555555557</v>
      </c>
      <c r="I4" s="3">
        <v>2</v>
      </c>
      <c r="J4" s="3" t="s">
        <v>17</v>
      </c>
      <c r="K4" s="3" t="s">
        <v>45</v>
      </c>
      <c r="L4" s="3" t="s">
        <v>79</v>
      </c>
      <c r="M4" s="3" t="s">
        <v>9</v>
      </c>
      <c r="N4" s="3" t="s">
        <v>85</v>
      </c>
      <c r="O4" s="7">
        <v>0.51527777777777783</v>
      </c>
    </row>
    <row r="5" spans="1:16">
      <c r="A5" s="3">
        <v>3</v>
      </c>
      <c r="B5" s="3" t="s">
        <v>7</v>
      </c>
      <c r="C5" s="3" t="s">
        <v>31</v>
      </c>
      <c r="D5" s="3" t="s">
        <v>80</v>
      </c>
      <c r="E5" s="3" t="s">
        <v>9</v>
      </c>
      <c r="F5" s="3" t="s">
        <v>99</v>
      </c>
      <c r="G5" s="7">
        <v>0.41944444444444445</v>
      </c>
      <c r="I5" s="3">
        <v>3</v>
      </c>
      <c r="J5" s="3" t="s">
        <v>7</v>
      </c>
      <c r="K5" s="3" t="s">
        <v>31</v>
      </c>
      <c r="L5" s="3" t="s">
        <v>80</v>
      </c>
      <c r="M5" s="3" t="s">
        <v>9</v>
      </c>
      <c r="N5" s="3" t="s">
        <v>99</v>
      </c>
      <c r="O5" s="7">
        <v>0.51666666666666705</v>
      </c>
    </row>
    <row r="6" spans="1:16">
      <c r="A6" s="3">
        <v>4</v>
      </c>
      <c r="B6" s="3" t="s">
        <v>32</v>
      </c>
      <c r="C6" s="3" t="s">
        <v>33</v>
      </c>
      <c r="D6" s="3" t="s">
        <v>82</v>
      </c>
      <c r="E6" s="3" t="s">
        <v>34</v>
      </c>
      <c r="F6" s="3" t="s">
        <v>89</v>
      </c>
      <c r="G6" s="7">
        <v>0.420833333333333</v>
      </c>
      <c r="I6" s="3">
        <v>4</v>
      </c>
      <c r="J6" s="3" t="s">
        <v>32</v>
      </c>
      <c r="K6" s="3" t="s">
        <v>33</v>
      </c>
      <c r="L6" s="3" t="s">
        <v>82</v>
      </c>
      <c r="M6" s="3" t="s">
        <v>34</v>
      </c>
      <c r="N6" s="3" t="s">
        <v>89</v>
      </c>
      <c r="O6" s="7">
        <v>0.51805555555555605</v>
      </c>
    </row>
    <row r="7" spans="1:16">
      <c r="A7" s="3">
        <v>5</v>
      </c>
      <c r="B7" s="3" t="s">
        <v>10</v>
      </c>
      <c r="C7" s="3" t="s">
        <v>11</v>
      </c>
      <c r="D7" s="3" t="s">
        <v>12</v>
      </c>
      <c r="E7" s="3" t="s">
        <v>13</v>
      </c>
      <c r="F7" s="3" t="s">
        <v>14</v>
      </c>
      <c r="G7" s="7">
        <v>0.422222222222222</v>
      </c>
      <c r="I7" s="3">
        <v>5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7">
        <v>0.51944444444444404</v>
      </c>
    </row>
    <row r="8" spans="1:16">
      <c r="A8" s="3">
        <v>6</v>
      </c>
      <c r="B8" s="3" t="s">
        <v>57</v>
      </c>
      <c r="C8" s="3" t="s">
        <v>58</v>
      </c>
      <c r="D8" s="3" t="s">
        <v>59</v>
      </c>
      <c r="E8" s="3" t="s">
        <v>60</v>
      </c>
      <c r="F8" s="3" t="s">
        <v>61</v>
      </c>
      <c r="G8" s="7">
        <v>0.42361111111111099</v>
      </c>
      <c r="I8" s="3">
        <v>6</v>
      </c>
      <c r="J8" s="3" t="s">
        <v>57</v>
      </c>
      <c r="K8" s="3" t="s">
        <v>58</v>
      </c>
      <c r="L8" s="3" t="s">
        <v>59</v>
      </c>
      <c r="M8" s="3" t="s">
        <v>60</v>
      </c>
      <c r="N8" s="3" t="s">
        <v>61</v>
      </c>
      <c r="O8" s="7">
        <v>0.52083333333333304</v>
      </c>
    </row>
    <row r="9" spans="1:16">
      <c r="A9" s="3">
        <v>7</v>
      </c>
      <c r="B9" s="3" t="s">
        <v>25</v>
      </c>
      <c r="C9" s="3" t="s">
        <v>26</v>
      </c>
      <c r="D9" s="3" t="s">
        <v>12</v>
      </c>
      <c r="E9" s="3" t="s">
        <v>13</v>
      </c>
      <c r="F9" s="3" t="s">
        <v>27</v>
      </c>
      <c r="G9" s="7">
        <v>0.42499999999999999</v>
      </c>
      <c r="I9" s="3">
        <v>7</v>
      </c>
      <c r="J9" s="3" t="s">
        <v>25</v>
      </c>
      <c r="K9" s="3" t="s">
        <v>26</v>
      </c>
      <c r="L9" s="3" t="s">
        <v>12</v>
      </c>
      <c r="M9" s="3" t="s">
        <v>13</v>
      </c>
      <c r="N9" s="3" t="s">
        <v>27</v>
      </c>
      <c r="O9" s="7">
        <v>0.52222222222222203</v>
      </c>
    </row>
    <row r="10" spans="1:16">
      <c r="A10" s="3">
        <v>8</v>
      </c>
      <c r="B10" s="3" t="s">
        <v>17</v>
      </c>
      <c r="C10" s="3" t="s">
        <v>46</v>
      </c>
      <c r="D10" s="3" t="s">
        <v>79</v>
      </c>
      <c r="E10" s="3" t="s">
        <v>9</v>
      </c>
      <c r="F10" s="3" t="s">
        <v>88</v>
      </c>
      <c r="G10" s="7">
        <v>0.42638888888888898</v>
      </c>
      <c r="I10" s="3">
        <v>8</v>
      </c>
      <c r="J10" s="3" t="s">
        <v>17</v>
      </c>
      <c r="K10" s="3" t="s">
        <v>46</v>
      </c>
      <c r="L10" s="3" t="s">
        <v>79</v>
      </c>
      <c r="M10" s="3" t="s">
        <v>9</v>
      </c>
      <c r="N10" s="3" t="s">
        <v>88</v>
      </c>
      <c r="O10" s="7">
        <v>0.52361111111111103</v>
      </c>
    </row>
    <row r="11" spans="1:16">
      <c r="A11" s="3">
        <v>9</v>
      </c>
      <c r="B11" s="3" t="s">
        <v>21</v>
      </c>
      <c r="C11" s="3" t="s">
        <v>22</v>
      </c>
      <c r="D11" s="3" t="s">
        <v>81</v>
      </c>
      <c r="E11" s="3" t="s">
        <v>23</v>
      </c>
      <c r="F11" s="3" t="s">
        <v>24</v>
      </c>
      <c r="G11" s="7">
        <v>0.42777777777777798</v>
      </c>
      <c r="I11" s="3">
        <v>9</v>
      </c>
      <c r="J11" s="3" t="s">
        <v>21</v>
      </c>
      <c r="K11" s="3" t="s">
        <v>22</v>
      </c>
      <c r="L11" s="3" t="s">
        <v>81</v>
      </c>
      <c r="M11" s="3" t="s">
        <v>23</v>
      </c>
      <c r="N11" s="3" t="s">
        <v>24</v>
      </c>
      <c r="O11" s="7">
        <v>0.52500000000000002</v>
      </c>
    </row>
    <row r="12" spans="1:16">
      <c r="A12" s="3">
        <v>10</v>
      </c>
      <c r="B12" s="3" t="s">
        <v>15</v>
      </c>
      <c r="C12" s="3" t="s">
        <v>16</v>
      </c>
      <c r="D12" s="3" t="s">
        <v>86</v>
      </c>
      <c r="E12" s="3" t="s">
        <v>9</v>
      </c>
      <c r="F12" s="3" t="s">
        <v>84</v>
      </c>
      <c r="G12" s="7">
        <v>0.42916666666666697</v>
      </c>
      <c r="I12" s="3">
        <v>10</v>
      </c>
      <c r="J12" s="3" t="s">
        <v>15</v>
      </c>
      <c r="K12" s="3" t="s">
        <v>16</v>
      </c>
      <c r="L12" s="3" t="s">
        <v>86</v>
      </c>
      <c r="M12" s="3" t="s">
        <v>9</v>
      </c>
      <c r="N12" s="3" t="s">
        <v>84</v>
      </c>
      <c r="O12" s="7">
        <v>0.52638888888888902</v>
      </c>
    </row>
    <row r="13" spans="1:16">
      <c r="A13" s="3">
        <v>11</v>
      </c>
      <c r="B13" s="3" t="s">
        <v>38</v>
      </c>
      <c r="C13" s="3" t="s">
        <v>39</v>
      </c>
      <c r="D13" s="3" t="s">
        <v>12</v>
      </c>
      <c r="E13" s="3" t="s">
        <v>36</v>
      </c>
      <c r="F13" s="3" t="s">
        <v>40</v>
      </c>
      <c r="G13" s="7">
        <v>0.43055555555555503</v>
      </c>
      <c r="I13" s="3">
        <v>11</v>
      </c>
      <c r="J13" s="3" t="s">
        <v>38</v>
      </c>
      <c r="K13" s="3" t="s">
        <v>39</v>
      </c>
      <c r="L13" s="3" t="s">
        <v>12</v>
      </c>
      <c r="M13" s="3" t="s">
        <v>36</v>
      </c>
      <c r="N13" s="3" t="s">
        <v>40</v>
      </c>
      <c r="O13" s="7">
        <v>0.52777777777777801</v>
      </c>
    </row>
    <row r="14" spans="1:16">
      <c r="A14" s="3">
        <v>12</v>
      </c>
      <c r="B14" s="3" t="s">
        <v>53</v>
      </c>
      <c r="C14" s="3" t="s">
        <v>54</v>
      </c>
      <c r="D14" s="3" t="s">
        <v>55</v>
      </c>
      <c r="E14" s="3" t="s">
        <v>13</v>
      </c>
      <c r="F14" s="3" t="s">
        <v>56</v>
      </c>
      <c r="G14" s="7">
        <v>0.43194444444444402</v>
      </c>
      <c r="I14" s="3">
        <v>12</v>
      </c>
      <c r="J14" s="3" t="s">
        <v>53</v>
      </c>
      <c r="K14" s="3" t="s">
        <v>54</v>
      </c>
      <c r="L14" s="3" t="s">
        <v>55</v>
      </c>
      <c r="M14" s="3" t="s">
        <v>13</v>
      </c>
      <c r="N14" s="3" t="s">
        <v>56</v>
      </c>
      <c r="O14" s="7">
        <v>0.52916666666666701</v>
      </c>
    </row>
    <row r="15" spans="1:16">
      <c r="A15" s="3">
        <v>13</v>
      </c>
      <c r="B15" s="3" t="s">
        <v>17</v>
      </c>
      <c r="C15" s="3" t="s">
        <v>35</v>
      </c>
      <c r="D15" s="3" t="s">
        <v>12</v>
      </c>
      <c r="E15" s="3" t="s">
        <v>36</v>
      </c>
      <c r="F15" s="3" t="s">
        <v>37</v>
      </c>
      <c r="G15" s="7">
        <v>0.43333333333333302</v>
      </c>
      <c r="I15" s="3">
        <v>13</v>
      </c>
      <c r="J15" s="3" t="s">
        <v>17</v>
      </c>
      <c r="K15" s="3" t="s">
        <v>35</v>
      </c>
      <c r="L15" s="3" t="s">
        <v>12</v>
      </c>
      <c r="M15" s="3" t="s">
        <v>36</v>
      </c>
      <c r="N15" s="3" t="s">
        <v>37</v>
      </c>
      <c r="O15" s="7">
        <v>0.530555555555556</v>
      </c>
    </row>
    <row r="16" spans="1:16">
      <c r="A16" s="3">
        <v>14</v>
      </c>
      <c r="B16" s="3" t="s">
        <v>17</v>
      </c>
      <c r="C16" s="3" t="s">
        <v>18</v>
      </c>
      <c r="D16" s="3" t="s">
        <v>78</v>
      </c>
      <c r="E16" s="3" t="s">
        <v>19</v>
      </c>
      <c r="F16" s="3" t="s">
        <v>20</v>
      </c>
      <c r="G16" s="7">
        <v>0.43472222222222201</v>
      </c>
      <c r="I16" s="3">
        <v>14</v>
      </c>
      <c r="J16" s="3" t="s">
        <v>17</v>
      </c>
      <c r="K16" s="3" t="s">
        <v>18</v>
      </c>
      <c r="L16" s="3" t="s">
        <v>78</v>
      </c>
      <c r="M16" s="3" t="s">
        <v>19</v>
      </c>
      <c r="N16" s="3" t="s">
        <v>20</v>
      </c>
      <c r="O16" s="7">
        <v>0.531944444444444</v>
      </c>
    </row>
    <row r="17" spans="1:15">
      <c r="A17" s="3">
        <v>15</v>
      </c>
      <c r="B17" s="3" t="s">
        <v>32</v>
      </c>
      <c r="C17" s="3" t="s">
        <v>47</v>
      </c>
      <c r="D17" s="3" t="s">
        <v>78</v>
      </c>
      <c r="E17" s="3" t="s">
        <v>48</v>
      </c>
      <c r="F17" s="3" t="s">
        <v>49</v>
      </c>
      <c r="G17" s="7">
        <v>0.43611111111111101</v>
      </c>
      <c r="I17" s="3">
        <v>15</v>
      </c>
      <c r="J17" s="3" t="s">
        <v>32</v>
      </c>
      <c r="K17" s="3" t="s">
        <v>47</v>
      </c>
      <c r="L17" s="3" t="s">
        <v>78</v>
      </c>
      <c r="M17" s="3" t="s">
        <v>48</v>
      </c>
      <c r="N17" s="3" t="s">
        <v>49</v>
      </c>
      <c r="O17" s="7">
        <v>0.53333333333333299</v>
      </c>
    </row>
    <row r="18" spans="1:15" ht="44.25" customHeight="1">
      <c r="A18" s="78" t="s">
        <v>111</v>
      </c>
      <c r="B18" s="78"/>
      <c r="C18" s="78"/>
      <c r="D18" s="78"/>
      <c r="E18" s="78"/>
      <c r="F18" s="78"/>
      <c r="G18" s="78"/>
    </row>
    <row r="19" spans="1:15">
      <c r="A19" s="3" t="s">
        <v>108</v>
      </c>
      <c r="B19" s="1" t="s">
        <v>0</v>
      </c>
      <c r="C19" s="1" t="s">
        <v>1</v>
      </c>
      <c r="D19" s="1" t="s">
        <v>2</v>
      </c>
      <c r="E19" s="1" t="s">
        <v>3</v>
      </c>
      <c r="F19" s="1" t="s">
        <v>4</v>
      </c>
      <c r="G19" s="13" t="s">
        <v>109</v>
      </c>
    </row>
    <row r="20" spans="1:15">
      <c r="A20" s="3">
        <v>1</v>
      </c>
      <c r="B20" s="3" t="s">
        <v>41</v>
      </c>
      <c r="C20" s="3" t="s">
        <v>42</v>
      </c>
      <c r="D20" s="3" t="s">
        <v>43</v>
      </c>
      <c r="E20" s="3" t="s">
        <v>34</v>
      </c>
      <c r="F20" s="3" t="s">
        <v>44</v>
      </c>
      <c r="G20" s="7">
        <v>0.45833333333333331</v>
      </c>
    </row>
    <row r="21" spans="1:15">
      <c r="A21" s="3">
        <v>2</v>
      </c>
      <c r="B21" s="3" t="s">
        <v>17</v>
      </c>
      <c r="C21" s="3" t="s">
        <v>45</v>
      </c>
      <c r="D21" s="3" t="s">
        <v>79</v>
      </c>
      <c r="E21" s="3" t="s">
        <v>9</v>
      </c>
      <c r="F21" s="3" t="s">
        <v>85</v>
      </c>
      <c r="G21" s="7">
        <v>0.4597222222222222</v>
      </c>
    </row>
    <row r="22" spans="1:15">
      <c r="A22" s="3">
        <v>3</v>
      </c>
      <c r="B22" s="3" t="s">
        <v>7</v>
      </c>
      <c r="C22" s="3" t="s">
        <v>31</v>
      </c>
      <c r="D22" s="3" t="s">
        <v>80</v>
      </c>
      <c r="E22" s="3" t="s">
        <v>9</v>
      </c>
      <c r="F22" s="3" t="s">
        <v>99</v>
      </c>
      <c r="G22" s="7">
        <v>0.46111111111111108</v>
      </c>
    </row>
    <row r="23" spans="1:15">
      <c r="A23" s="3">
        <v>4</v>
      </c>
      <c r="B23" s="3" t="s">
        <v>32</v>
      </c>
      <c r="C23" s="3" t="s">
        <v>33</v>
      </c>
      <c r="D23" s="3" t="s">
        <v>82</v>
      </c>
      <c r="E23" s="3" t="s">
        <v>34</v>
      </c>
      <c r="F23" s="3" t="s">
        <v>89</v>
      </c>
      <c r="G23" s="7">
        <v>0.46250000000000002</v>
      </c>
    </row>
    <row r="24" spans="1:15">
      <c r="A24" s="3">
        <v>5</v>
      </c>
      <c r="B24" s="3" t="s">
        <v>10</v>
      </c>
      <c r="C24" s="3" t="s">
        <v>11</v>
      </c>
      <c r="D24" s="3" t="s">
        <v>12</v>
      </c>
      <c r="E24" s="3" t="s">
        <v>13</v>
      </c>
      <c r="F24" s="3" t="s">
        <v>14</v>
      </c>
      <c r="G24" s="7">
        <v>0.46388888888888902</v>
      </c>
    </row>
    <row r="25" spans="1:15">
      <c r="A25" s="3">
        <v>6</v>
      </c>
      <c r="B25" s="3" t="s">
        <v>57</v>
      </c>
      <c r="C25" s="3" t="s">
        <v>58</v>
      </c>
      <c r="D25" s="3" t="s">
        <v>59</v>
      </c>
      <c r="E25" s="3" t="s">
        <v>60</v>
      </c>
      <c r="F25" s="3" t="s">
        <v>61</v>
      </c>
      <c r="G25" s="7">
        <v>0.46527777777777801</v>
      </c>
    </row>
    <row r="26" spans="1:15">
      <c r="A26" s="3">
        <v>7</v>
      </c>
      <c r="B26" s="3" t="s">
        <v>25</v>
      </c>
      <c r="C26" s="3" t="s">
        <v>26</v>
      </c>
      <c r="D26" s="3" t="s">
        <v>12</v>
      </c>
      <c r="E26" s="3" t="s">
        <v>13</v>
      </c>
      <c r="F26" s="3" t="s">
        <v>27</v>
      </c>
      <c r="G26" s="7">
        <v>0.46666666666666701</v>
      </c>
    </row>
    <row r="27" spans="1:15">
      <c r="A27" s="3">
        <v>8</v>
      </c>
      <c r="B27" s="3" t="s">
        <v>17</v>
      </c>
      <c r="C27" s="3" t="s">
        <v>46</v>
      </c>
      <c r="D27" s="3" t="s">
        <v>79</v>
      </c>
      <c r="E27" s="3" t="s">
        <v>9</v>
      </c>
      <c r="F27" s="3" t="s">
        <v>88</v>
      </c>
      <c r="G27" s="7">
        <v>0.468055555555556</v>
      </c>
    </row>
    <row r="28" spans="1:15">
      <c r="A28" s="3">
        <v>9</v>
      </c>
      <c r="B28" s="3" t="s">
        <v>21</v>
      </c>
      <c r="C28" s="3" t="s">
        <v>22</v>
      </c>
      <c r="D28" s="3" t="s">
        <v>81</v>
      </c>
      <c r="E28" s="3" t="s">
        <v>23</v>
      </c>
      <c r="F28" s="3" t="s">
        <v>24</v>
      </c>
      <c r="G28" s="7">
        <v>0.469444444444444</v>
      </c>
    </row>
    <row r="29" spans="1:15">
      <c r="A29" s="3">
        <v>10</v>
      </c>
      <c r="B29" s="3" t="s">
        <v>15</v>
      </c>
      <c r="C29" s="3" t="s">
        <v>16</v>
      </c>
      <c r="D29" s="3" t="s">
        <v>86</v>
      </c>
      <c r="E29" s="3" t="s">
        <v>9</v>
      </c>
      <c r="F29" s="3" t="s">
        <v>84</v>
      </c>
      <c r="G29" s="7">
        <v>0.47083333333333299</v>
      </c>
    </row>
    <row r="30" spans="1:15">
      <c r="A30" s="3">
        <v>11</v>
      </c>
      <c r="B30" s="3" t="s">
        <v>38</v>
      </c>
      <c r="C30" s="3" t="s">
        <v>39</v>
      </c>
      <c r="D30" s="3" t="s">
        <v>12</v>
      </c>
      <c r="E30" s="3" t="s">
        <v>36</v>
      </c>
      <c r="F30" s="3" t="s">
        <v>40</v>
      </c>
      <c r="G30" s="7">
        <v>0.47222222222222199</v>
      </c>
    </row>
    <row r="31" spans="1:15">
      <c r="A31" s="3">
        <v>12</v>
      </c>
      <c r="B31" s="3" t="s">
        <v>53</v>
      </c>
      <c r="C31" s="3" t="s">
        <v>54</v>
      </c>
      <c r="D31" s="3" t="s">
        <v>55</v>
      </c>
      <c r="E31" s="3" t="s">
        <v>13</v>
      </c>
      <c r="F31" s="3" t="s">
        <v>56</v>
      </c>
      <c r="G31" s="7">
        <v>0.47361111111111098</v>
      </c>
    </row>
    <row r="32" spans="1:15">
      <c r="A32" s="3">
        <v>13</v>
      </c>
      <c r="B32" s="3" t="s">
        <v>17</v>
      </c>
      <c r="C32" s="3" t="s">
        <v>35</v>
      </c>
      <c r="D32" s="3" t="s">
        <v>12</v>
      </c>
      <c r="E32" s="3" t="s">
        <v>36</v>
      </c>
      <c r="F32" s="3" t="s">
        <v>37</v>
      </c>
      <c r="G32" s="7">
        <v>0.47499999999999998</v>
      </c>
    </row>
    <row r="33" spans="1:7">
      <c r="A33" s="3">
        <v>14</v>
      </c>
      <c r="B33" s="3" t="s">
        <v>17</v>
      </c>
      <c r="C33" s="3" t="s">
        <v>18</v>
      </c>
      <c r="D33" s="3" t="s">
        <v>78</v>
      </c>
      <c r="E33" s="3" t="s">
        <v>19</v>
      </c>
      <c r="F33" s="3" t="s">
        <v>20</v>
      </c>
      <c r="G33" s="7">
        <v>0.47638888888888897</v>
      </c>
    </row>
    <row r="34" spans="1:7">
      <c r="A34" s="3">
        <v>15</v>
      </c>
      <c r="B34" s="3" t="s">
        <v>32</v>
      </c>
      <c r="C34" s="3" t="s">
        <v>47</v>
      </c>
      <c r="D34" s="3" t="s">
        <v>78</v>
      </c>
      <c r="E34" s="3" t="s">
        <v>48</v>
      </c>
      <c r="F34" s="3" t="s">
        <v>49</v>
      </c>
      <c r="G34" s="7">
        <v>0.47777777777777802</v>
      </c>
    </row>
  </sheetData>
  <sortState ref="A3:F17">
    <sortCondition descending="1" ref="A3:A17"/>
  </sortState>
  <mergeCells count="2">
    <mergeCell ref="A1:G1"/>
    <mergeCell ref="A18:G18"/>
  </mergeCells>
  <pageMargins left="0.7" right="0.7" top="0.75" bottom="0.75" header="0.3" footer="0.3"/>
  <pageSetup paperSize="9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A3" sqref="A3:A17"/>
    </sheetView>
  </sheetViews>
  <sheetFormatPr defaultRowHeight="15"/>
  <cols>
    <col min="3" max="3" width="11.85546875" bestFit="1" customWidth="1"/>
    <col min="6" max="6" width="13.28515625" bestFit="1" customWidth="1"/>
  </cols>
  <sheetData>
    <row r="1" spans="1:10" ht="33.75">
      <c r="A1" s="79" t="s">
        <v>117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0">
      <c r="A2" s="15" t="s">
        <v>70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6" t="s">
        <v>113</v>
      </c>
      <c r="H2" s="17" t="s">
        <v>95</v>
      </c>
      <c r="I2" s="16" t="s">
        <v>114</v>
      </c>
      <c r="J2" s="17" t="s">
        <v>5</v>
      </c>
    </row>
    <row r="3" spans="1:10">
      <c r="A3" s="18">
        <v>1</v>
      </c>
      <c r="B3" s="18" t="s">
        <v>38</v>
      </c>
      <c r="C3" s="18" t="s">
        <v>39</v>
      </c>
      <c r="D3" s="18" t="s">
        <v>12</v>
      </c>
      <c r="E3" s="18" t="s">
        <v>36</v>
      </c>
      <c r="F3" s="18" t="s">
        <v>40</v>
      </c>
      <c r="G3" s="19">
        <v>5</v>
      </c>
      <c r="H3" s="18">
        <v>23.38</v>
      </c>
      <c r="I3" s="18">
        <v>15</v>
      </c>
      <c r="J3" s="19">
        <f t="shared" ref="J3:J16" si="0">G3+I3</f>
        <v>20</v>
      </c>
    </row>
    <row r="4" spans="1:10">
      <c r="A4" s="18">
        <v>2</v>
      </c>
      <c r="B4" s="18" t="s">
        <v>41</v>
      </c>
      <c r="C4" s="18" t="s">
        <v>42</v>
      </c>
      <c r="D4" s="18" t="s">
        <v>43</v>
      </c>
      <c r="E4" s="18" t="s">
        <v>34</v>
      </c>
      <c r="F4" s="18" t="s">
        <v>44</v>
      </c>
      <c r="G4" s="19">
        <v>0</v>
      </c>
      <c r="H4" s="20">
        <v>25.97</v>
      </c>
      <c r="I4" s="18">
        <v>21</v>
      </c>
      <c r="J4" s="19">
        <f t="shared" si="0"/>
        <v>21</v>
      </c>
    </row>
    <row r="5" spans="1:10">
      <c r="A5" s="18">
        <v>3</v>
      </c>
      <c r="B5" s="18" t="s">
        <v>57</v>
      </c>
      <c r="C5" s="18" t="s">
        <v>58</v>
      </c>
      <c r="D5" s="18" t="s">
        <v>59</v>
      </c>
      <c r="E5" s="18" t="s">
        <v>60</v>
      </c>
      <c r="F5" s="18" t="s">
        <v>61</v>
      </c>
      <c r="G5" s="19">
        <v>10</v>
      </c>
      <c r="H5" s="18">
        <v>22.38</v>
      </c>
      <c r="I5" s="18">
        <v>12</v>
      </c>
      <c r="J5" s="19">
        <f t="shared" si="0"/>
        <v>22</v>
      </c>
    </row>
    <row r="6" spans="1:10">
      <c r="A6" s="18">
        <v>4</v>
      </c>
      <c r="B6" s="18" t="s">
        <v>17</v>
      </c>
      <c r="C6" s="18" t="s">
        <v>46</v>
      </c>
      <c r="D6" s="18" t="s">
        <v>79</v>
      </c>
      <c r="E6" s="18" t="s">
        <v>9</v>
      </c>
      <c r="F6" s="18" t="s">
        <v>88</v>
      </c>
      <c r="G6" s="19">
        <v>20</v>
      </c>
      <c r="H6" s="18">
        <v>20.47</v>
      </c>
      <c r="I6" s="18">
        <v>6</v>
      </c>
      <c r="J6" s="19">
        <f t="shared" si="0"/>
        <v>26</v>
      </c>
    </row>
    <row r="7" spans="1:10">
      <c r="A7" s="18">
        <v>5</v>
      </c>
      <c r="B7" s="18" t="s">
        <v>53</v>
      </c>
      <c r="C7" s="18" t="s">
        <v>54</v>
      </c>
      <c r="D7" s="18" t="s">
        <v>55</v>
      </c>
      <c r="E7" s="18" t="s">
        <v>13</v>
      </c>
      <c r="F7" s="18" t="s">
        <v>56</v>
      </c>
      <c r="G7" s="19">
        <v>20</v>
      </c>
      <c r="H7" s="18">
        <v>22.53</v>
      </c>
      <c r="I7" s="18">
        <v>12</v>
      </c>
      <c r="J7" s="19">
        <f t="shared" si="0"/>
        <v>32</v>
      </c>
    </row>
    <row r="8" spans="1:10">
      <c r="A8" s="18">
        <v>6</v>
      </c>
      <c r="B8" s="18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19">
        <v>15</v>
      </c>
      <c r="H8" s="18">
        <v>26.97</v>
      </c>
      <c r="I8" s="18">
        <v>24</v>
      </c>
      <c r="J8" s="19">
        <f t="shared" si="0"/>
        <v>39</v>
      </c>
    </row>
    <row r="9" spans="1:10">
      <c r="A9" s="18">
        <v>7</v>
      </c>
      <c r="B9" s="18" t="s">
        <v>15</v>
      </c>
      <c r="C9" s="18" t="s">
        <v>16</v>
      </c>
      <c r="D9" s="18" t="s">
        <v>86</v>
      </c>
      <c r="E9" s="18" t="s">
        <v>9</v>
      </c>
      <c r="F9" s="18" t="s">
        <v>84</v>
      </c>
      <c r="G9" s="19">
        <v>20</v>
      </c>
      <c r="H9" s="18">
        <v>27.16</v>
      </c>
      <c r="I9" s="18">
        <v>27</v>
      </c>
      <c r="J9" s="19">
        <f t="shared" si="0"/>
        <v>47</v>
      </c>
    </row>
    <row r="10" spans="1:10">
      <c r="A10" s="18">
        <v>8</v>
      </c>
      <c r="B10" s="18" t="s">
        <v>17</v>
      </c>
      <c r="C10" s="18" t="s">
        <v>18</v>
      </c>
      <c r="D10" s="18" t="s">
        <v>78</v>
      </c>
      <c r="E10" s="18" t="s">
        <v>19</v>
      </c>
      <c r="F10" s="18" t="s">
        <v>20</v>
      </c>
      <c r="G10" s="19">
        <v>30</v>
      </c>
      <c r="H10" s="18">
        <v>26.6</v>
      </c>
      <c r="I10" s="18">
        <v>24</v>
      </c>
      <c r="J10" s="19">
        <f t="shared" si="0"/>
        <v>54</v>
      </c>
    </row>
    <row r="11" spans="1:10">
      <c r="A11" s="18">
        <v>9</v>
      </c>
      <c r="B11" s="18" t="s">
        <v>25</v>
      </c>
      <c r="C11" s="18" t="s">
        <v>26</v>
      </c>
      <c r="D11" s="18" t="s">
        <v>12</v>
      </c>
      <c r="E11" s="18" t="s">
        <v>13</v>
      </c>
      <c r="F11" s="18" t="s">
        <v>27</v>
      </c>
      <c r="G11" s="19">
        <v>20</v>
      </c>
      <c r="H11" s="18">
        <v>30.09</v>
      </c>
      <c r="I11" s="18">
        <v>36</v>
      </c>
      <c r="J11" s="19">
        <f t="shared" si="0"/>
        <v>56</v>
      </c>
    </row>
    <row r="12" spans="1:10">
      <c r="A12" s="18">
        <v>10</v>
      </c>
      <c r="B12" s="18" t="s">
        <v>21</v>
      </c>
      <c r="C12" s="18" t="s">
        <v>22</v>
      </c>
      <c r="D12" s="18" t="s">
        <v>81</v>
      </c>
      <c r="E12" s="18" t="s">
        <v>23</v>
      </c>
      <c r="F12" s="18" t="s">
        <v>24</v>
      </c>
      <c r="G12" s="19">
        <v>20</v>
      </c>
      <c r="H12" s="18">
        <v>30.57</v>
      </c>
      <c r="I12" s="18">
        <v>36</v>
      </c>
      <c r="J12" s="19">
        <f t="shared" si="0"/>
        <v>56</v>
      </c>
    </row>
    <row r="13" spans="1:10">
      <c r="A13" s="18">
        <v>11</v>
      </c>
      <c r="B13" s="18" t="s">
        <v>32</v>
      </c>
      <c r="C13" s="18" t="s">
        <v>33</v>
      </c>
      <c r="D13" s="18" t="s">
        <v>82</v>
      </c>
      <c r="E13" s="18" t="s">
        <v>34</v>
      </c>
      <c r="F13" s="18" t="s">
        <v>89</v>
      </c>
      <c r="G13" s="19">
        <v>40</v>
      </c>
      <c r="H13" s="18">
        <v>26.32</v>
      </c>
      <c r="I13" s="18">
        <v>24</v>
      </c>
      <c r="J13" s="19">
        <f t="shared" si="0"/>
        <v>64</v>
      </c>
    </row>
    <row r="14" spans="1:10">
      <c r="A14" s="18">
        <v>12</v>
      </c>
      <c r="B14" s="18" t="s">
        <v>17</v>
      </c>
      <c r="C14" s="18" t="s">
        <v>45</v>
      </c>
      <c r="D14" s="18" t="s">
        <v>79</v>
      </c>
      <c r="E14" s="18" t="s">
        <v>9</v>
      </c>
      <c r="F14" s="18" t="s">
        <v>85</v>
      </c>
      <c r="G14" s="19">
        <v>30</v>
      </c>
      <c r="H14" s="18">
        <v>33.94</v>
      </c>
      <c r="I14" s="18">
        <v>40</v>
      </c>
      <c r="J14" s="19">
        <f t="shared" si="0"/>
        <v>70</v>
      </c>
    </row>
    <row r="15" spans="1:10">
      <c r="A15" s="18">
        <v>13</v>
      </c>
      <c r="B15" s="18" t="s">
        <v>7</v>
      </c>
      <c r="C15" s="18" t="s">
        <v>31</v>
      </c>
      <c r="D15" s="18" t="s">
        <v>80</v>
      </c>
      <c r="E15" s="18" t="s">
        <v>9</v>
      </c>
      <c r="F15" s="18" t="s">
        <v>99</v>
      </c>
      <c r="G15" s="19">
        <v>70</v>
      </c>
      <c r="H15" s="18">
        <v>20.12</v>
      </c>
      <c r="I15" s="18">
        <v>6</v>
      </c>
      <c r="J15" s="19">
        <f t="shared" si="0"/>
        <v>76</v>
      </c>
    </row>
    <row r="16" spans="1:10">
      <c r="A16" s="18">
        <v>14</v>
      </c>
      <c r="B16" s="18" t="s">
        <v>32</v>
      </c>
      <c r="C16" s="18" t="s">
        <v>47</v>
      </c>
      <c r="D16" s="18" t="s">
        <v>78</v>
      </c>
      <c r="E16" s="18" t="s">
        <v>48</v>
      </c>
      <c r="F16" s="18" t="s">
        <v>49</v>
      </c>
      <c r="G16" s="19">
        <v>120</v>
      </c>
      <c r="H16" s="18">
        <v>23.57</v>
      </c>
      <c r="I16" s="18">
        <v>15</v>
      </c>
      <c r="J16" s="19">
        <f t="shared" si="0"/>
        <v>135</v>
      </c>
    </row>
    <row r="17" spans="1:10">
      <c r="A17" s="18">
        <v>15</v>
      </c>
      <c r="B17" s="18" t="s">
        <v>17</v>
      </c>
      <c r="C17" s="18" t="s">
        <v>35</v>
      </c>
      <c r="D17" s="18" t="s">
        <v>12</v>
      </c>
      <c r="E17" s="18" t="s">
        <v>36</v>
      </c>
      <c r="F17" s="18" t="s">
        <v>37</v>
      </c>
      <c r="G17" s="19" t="s">
        <v>115</v>
      </c>
      <c r="H17" s="18"/>
      <c r="I17" s="18"/>
      <c r="J17" s="19"/>
    </row>
    <row r="20" spans="1:10">
      <c r="E20" t="s">
        <v>104</v>
      </c>
    </row>
    <row r="24" spans="1:10">
      <c r="E24" t="s">
        <v>116</v>
      </c>
    </row>
  </sheetData>
  <sortState ref="B3:J17">
    <sortCondition ref="J3:J17"/>
  </sortState>
  <mergeCells count="1">
    <mergeCell ref="A1:J1"/>
  </mergeCells>
  <pageMargins left="0.7" right="0.7" top="0.75" bottom="0.75" header="0.3" footer="0.3"/>
  <pageSetup paperSize="9" orientation="landscape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A2" sqref="A2:K22"/>
    </sheetView>
  </sheetViews>
  <sheetFormatPr defaultRowHeight="15"/>
  <cols>
    <col min="2" max="2" width="10.28515625" bestFit="1" customWidth="1"/>
    <col min="3" max="3" width="12.7109375" bestFit="1" customWidth="1"/>
    <col min="6" max="6" width="13.28515625" bestFit="1" customWidth="1"/>
  </cols>
  <sheetData>
    <row r="1" spans="1:11" ht="43.5">
      <c r="A1" s="77" t="s">
        <v>106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2" spans="1:11">
      <c r="A2" s="18" t="s">
        <v>91</v>
      </c>
      <c r="B2" s="18" t="s">
        <v>0</v>
      </c>
      <c r="C2" s="18" t="s">
        <v>1</v>
      </c>
      <c r="D2" s="18" t="s">
        <v>92</v>
      </c>
      <c r="E2" s="18" t="s">
        <v>3</v>
      </c>
      <c r="F2" s="18" t="s">
        <v>4</v>
      </c>
      <c r="G2" s="18" t="s">
        <v>93</v>
      </c>
      <c r="H2" s="18" t="s">
        <v>94</v>
      </c>
      <c r="I2" s="18" t="s">
        <v>98</v>
      </c>
      <c r="J2" s="18" t="s">
        <v>107</v>
      </c>
      <c r="K2" s="25" t="s">
        <v>5</v>
      </c>
    </row>
    <row r="3" spans="1:11">
      <c r="A3" s="18">
        <v>1</v>
      </c>
      <c r="B3" s="18" t="s">
        <v>32</v>
      </c>
      <c r="C3" s="18" t="s">
        <v>47</v>
      </c>
      <c r="D3" s="18" t="s">
        <v>78</v>
      </c>
      <c r="E3" s="18" t="s">
        <v>48</v>
      </c>
      <c r="F3" s="18" t="s">
        <v>49</v>
      </c>
      <c r="G3" s="21">
        <v>0.75</v>
      </c>
      <c r="H3" s="22">
        <v>54.375999999999998</v>
      </c>
      <c r="I3" s="22">
        <v>1.2</v>
      </c>
      <c r="J3" s="22">
        <v>10</v>
      </c>
      <c r="K3" s="23">
        <f>$G3+$H3+$I3+$J3</f>
        <v>66.325999999999993</v>
      </c>
    </row>
    <row r="4" spans="1:11">
      <c r="A4" s="18">
        <v>2</v>
      </c>
      <c r="B4" s="18" t="s">
        <v>17</v>
      </c>
      <c r="C4" s="18" t="s">
        <v>18</v>
      </c>
      <c r="D4" s="18" t="s">
        <v>78</v>
      </c>
      <c r="E4" s="18" t="s">
        <v>19</v>
      </c>
      <c r="F4" s="18" t="s">
        <v>20</v>
      </c>
      <c r="G4" s="21">
        <v>1</v>
      </c>
      <c r="H4" s="22">
        <v>57.784999999999997</v>
      </c>
      <c r="I4" s="22">
        <v>3.2</v>
      </c>
      <c r="J4" s="22">
        <v>10</v>
      </c>
      <c r="K4" s="23">
        <f t="shared" ref="K4:K17" si="0">$G4+$H4+$I4+$J4</f>
        <v>71.984999999999999</v>
      </c>
    </row>
    <row r="5" spans="1:11">
      <c r="A5" s="18">
        <v>3</v>
      </c>
      <c r="B5" s="18" t="s">
        <v>17</v>
      </c>
      <c r="C5" s="18" t="s">
        <v>35</v>
      </c>
      <c r="D5" s="18" t="s">
        <v>12</v>
      </c>
      <c r="E5" s="18" t="s">
        <v>36</v>
      </c>
      <c r="F5" s="18" t="s">
        <v>37</v>
      </c>
      <c r="G5" s="21">
        <v>0</v>
      </c>
      <c r="H5" s="22">
        <v>60.170999999999999</v>
      </c>
      <c r="I5" s="22">
        <v>0</v>
      </c>
      <c r="J5" s="22">
        <v>12</v>
      </c>
      <c r="K5" s="23">
        <f t="shared" si="0"/>
        <v>72.170999999999992</v>
      </c>
    </row>
    <row r="6" spans="1:11">
      <c r="A6" s="18">
        <v>4</v>
      </c>
      <c r="B6" s="18" t="s">
        <v>53</v>
      </c>
      <c r="C6" s="18" t="s">
        <v>54</v>
      </c>
      <c r="D6" s="18" t="s">
        <v>55</v>
      </c>
      <c r="E6" s="18" t="s">
        <v>13</v>
      </c>
      <c r="F6" s="18" t="s">
        <v>56</v>
      </c>
      <c r="G6" s="21">
        <v>0.5</v>
      </c>
      <c r="H6" s="22">
        <v>54.546999999999997</v>
      </c>
      <c r="I6" s="22">
        <v>1.2</v>
      </c>
      <c r="J6" s="22">
        <v>16</v>
      </c>
      <c r="K6" s="23">
        <f t="shared" si="0"/>
        <v>72.247</v>
      </c>
    </row>
    <row r="7" spans="1:11">
      <c r="A7" s="18">
        <v>5</v>
      </c>
      <c r="B7" s="18" t="s">
        <v>38</v>
      </c>
      <c r="C7" s="18" t="s">
        <v>39</v>
      </c>
      <c r="D7" s="18" t="s">
        <v>12</v>
      </c>
      <c r="E7" s="18" t="s">
        <v>36</v>
      </c>
      <c r="F7" s="18" t="s">
        <v>40</v>
      </c>
      <c r="G7" s="21">
        <v>0</v>
      </c>
      <c r="H7" s="22">
        <v>59.66</v>
      </c>
      <c r="I7" s="22">
        <v>0</v>
      </c>
      <c r="J7" s="22">
        <v>14</v>
      </c>
      <c r="K7" s="23">
        <f t="shared" si="0"/>
        <v>73.66</v>
      </c>
    </row>
    <row r="8" spans="1:11">
      <c r="A8" s="18">
        <v>6</v>
      </c>
      <c r="B8" s="18" t="s">
        <v>15</v>
      </c>
      <c r="C8" s="18" t="s">
        <v>16</v>
      </c>
      <c r="D8" s="18" t="s">
        <v>86</v>
      </c>
      <c r="E8" s="18" t="s">
        <v>9</v>
      </c>
      <c r="F8" s="18" t="s">
        <v>84</v>
      </c>
      <c r="G8" s="21">
        <v>0.5</v>
      </c>
      <c r="H8" s="22">
        <v>56.250999999999998</v>
      </c>
      <c r="I8" s="22">
        <v>6.8</v>
      </c>
      <c r="J8" s="22">
        <v>16</v>
      </c>
      <c r="K8" s="23">
        <f t="shared" si="0"/>
        <v>79.550999999999988</v>
      </c>
    </row>
    <row r="9" spans="1:11">
      <c r="A9" s="18">
        <v>7</v>
      </c>
      <c r="B9" s="18" t="s">
        <v>21</v>
      </c>
      <c r="C9" s="18" t="s">
        <v>22</v>
      </c>
      <c r="D9" s="18" t="s">
        <v>81</v>
      </c>
      <c r="E9" s="18" t="s">
        <v>23</v>
      </c>
      <c r="F9" s="18" t="s">
        <v>24</v>
      </c>
      <c r="G9" s="21">
        <v>2.5</v>
      </c>
      <c r="H9" s="22">
        <v>59.488999999999997</v>
      </c>
      <c r="I9" s="22">
        <v>0</v>
      </c>
      <c r="J9" s="22">
        <v>21</v>
      </c>
      <c r="K9" s="23">
        <f t="shared" si="0"/>
        <v>82.989000000000004</v>
      </c>
    </row>
    <row r="10" spans="1:11">
      <c r="A10" s="18">
        <v>8</v>
      </c>
      <c r="B10" s="18" t="s">
        <v>17</v>
      </c>
      <c r="C10" s="18" t="s">
        <v>46</v>
      </c>
      <c r="D10" s="18" t="s">
        <v>79</v>
      </c>
      <c r="E10" s="18" t="s">
        <v>9</v>
      </c>
      <c r="F10" s="18" t="s">
        <v>88</v>
      </c>
      <c r="G10" s="21">
        <v>1.5</v>
      </c>
      <c r="H10" s="22">
        <v>60.683</v>
      </c>
      <c r="I10" s="22">
        <v>0</v>
      </c>
      <c r="J10" s="22">
        <v>27</v>
      </c>
      <c r="K10" s="23">
        <f t="shared" si="0"/>
        <v>89.182999999999993</v>
      </c>
    </row>
    <row r="11" spans="1:11">
      <c r="A11" s="18">
        <v>9</v>
      </c>
      <c r="B11" s="18" t="s">
        <v>25</v>
      </c>
      <c r="C11" s="18" t="s">
        <v>26</v>
      </c>
      <c r="D11" s="18" t="s">
        <v>12</v>
      </c>
      <c r="E11" s="18" t="s">
        <v>13</v>
      </c>
      <c r="F11" s="18" t="s">
        <v>27</v>
      </c>
      <c r="G11" s="21">
        <v>1.5</v>
      </c>
      <c r="H11" s="22">
        <v>70.739000000000004</v>
      </c>
      <c r="I11" s="22">
        <v>0</v>
      </c>
      <c r="J11" s="22">
        <v>19</v>
      </c>
      <c r="K11" s="23">
        <f t="shared" si="0"/>
        <v>91.239000000000004</v>
      </c>
    </row>
    <row r="12" spans="1:11">
      <c r="A12" s="18">
        <v>10</v>
      </c>
      <c r="B12" s="18" t="s">
        <v>57</v>
      </c>
      <c r="C12" s="18" t="s">
        <v>58</v>
      </c>
      <c r="D12" s="18" t="s">
        <v>59</v>
      </c>
      <c r="E12" s="18" t="s">
        <v>60</v>
      </c>
      <c r="F12" s="18" t="s">
        <v>61</v>
      </c>
      <c r="G12" s="21">
        <v>1.25</v>
      </c>
      <c r="H12" s="22">
        <v>65.144000000000005</v>
      </c>
      <c r="I12" s="22">
        <v>0</v>
      </c>
      <c r="J12" s="22">
        <v>25</v>
      </c>
      <c r="K12" s="23">
        <f t="shared" si="0"/>
        <v>91.394000000000005</v>
      </c>
    </row>
    <row r="13" spans="1:11">
      <c r="A13" s="18">
        <v>11</v>
      </c>
      <c r="B13" s="18" t="s">
        <v>10</v>
      </c>
      <c r="C13" s="18" t="s">
        <v>11</v>
      </c>
      <c r="D13" s="18" t="s">
        <v>12</v>
      </c>
      <c r="E13" s="18" t="s">
        <v>13</v>
      </c>
      <c r="F13" s="18" t="s">
        <v>14</v>
      </c>
      <c r="G13" s="21">
        <v>1.5</v>
      </c>
      <c r="H13" s="22">
        <v>71.081000000000003</v>
      </c>
      <c r="I13" s="22">
        <v>0</v>
      </c>
      <c r="J13" s="22">
        <v>24</v>
      </c>
      <c r="K13" s="23">
        <f t="shared" si="0"/>
        <v>96.581000000000003</v>
      </c>
    </row>
    <row r="14" spans="1:11">
      <c r="A14" s="18">
        <v>12</v>
      </c>
      <c r="B14" s="18" t="s">
        <v>32</v>
      </c>
      <c r="C14" s="18" t="s">
        <v>33</v>
      </c>
      <c r="D14" s="18" t="s">
        <v>82</v>
      </c>
      <c r="E14" s="18" t="s">
        <v>34</v>
      </c>
      <c r="F14" s="18" t="s">
        <v>89</v>
      </c>
      <c r="G14" s="21">
        <v>2.75</v>
      </c>
      <c r="H14" s="22">
        <v>59.148000000000003</v>
      </c>
      <c r="I14" s="22">
        <v>4.8</v>
      </c>
      <c r="J14" s="22">
        <v>32</v>
      </c>
      <c r="K14" s="23">
        <f t="shared" si="0"/>
        <v>98.698000000000008</v>
      </c>
    </row>
    <row r="15" spans="1:11">
      <c r="A15" s="18">
        <v>13</v>
      </c>
      <c r="B15" s="18" t="s">
        <v>7</v>
      </c>
      <c r="C15" s="18" t="s">
        <v>31</v>
      </c>
      <c r="D15" s="18" t="s">
        <v>80</v>
      </c>
      <c r="E15" s="18" t="s">
        <v>9</v>
      </c>
      <c r="F15" s="18" t="s">
        <v>99</v>
      </c>
      <c r="G15" s="21">
        <v>1.25</v>
      </c>
      <c r="H15" s="22">
        <v>56.421999999999997</v>
      </c>
      <c r="I15" s="22">
        <v>10</v>
      </c>
      <c r="J15" s="22">
        <v>39</v>
      </c>
      <c r="K15" s="23">
        <f t="shared" si="0"/>
        <v>106.672</v>
      </c>
    </row>
    <row r="16" spans="1:11">
      <c r="A16" s="18">
        <v>14</v>
      </c>
      <c r="B16" s="18" t="s">
        <v>17</v>
      </c>
      <c r="C16" s="18" t="s">
        <v>45</v>
      </c>
      <c r="D16" s="18" t="s">
        <v>79</v>
      </c>
      <c r="E16" s="18" t="s">
        <v>9</v>
      </c>
      <c r="F16" s="18" t="s">
        <v>85</v>
      </c>
      <c r="G16" s="21">
        <v>1</v>
      </c>
      <c r="H16" s="22">
        <v>61.706000000000003</v>
      </c>
      <c r="I16" s="22">
        <v>31.6</v>
      </c>
      <c r="J16" s="22">
        <v>14</v>
      </c>
      <c r="K16" s="23">
        <f t="shared" si="0"/>
        <v>108.30600000000001</v>
      </c>
    </row>
    <row r="17" spans="1:11">
      <c r="A17" s="18">
        <v>15</v>
      </c>
      <c r="B17" s="18" t="s">
        <v>41</v>
      </c>
      <c r="C17" s="18" t="s">
        <v>42</v>
      </c>
      <c r="D17" s="18" t="s">
        <v>43</v>
      </c>
      <c r="E17" s="18" t="s">
        <v>34</v>
      </c>
      <c r="F17" s="18" t="s">
        <v>44</v>
      </c>
      <c r="G17" s="21">
        <v>3.25</v>
      </c>
      <c r="H17" s="22">
        <v>75.512</v>
      </c>
      <c r="I17" s="22">
        <v>22.4</v>
      </c>
      <c r="J17" s="22">
        <v>26</v>
      </c>
      <c r="K17" s="23">
        <f t="shared" si="0"/>
        <v>127.16200000000001</v>
      </c>
    </row>
    <row r="18" spans="1:11">
      <c r="A18" s="18" t="s">
        <v>102</v>
      </c>
      <c r="B18" s="18" t="s">
        <v>50</v>
      </c>
      <c r="C18" s="18" t="s">
        <v>51</v>
      </c>
      <c r="D18" s="18" t="s">
        <v>87</v>
      </c>
      <c r="E18" s="18" t="s">
        <v>19</v>
      </c>
      <c r="F18" s="18" t="s">
        <v>52</v>
      </c>
      <c r="G18" s="21">
        <v>0.75</v>
      </c>
      <c r="H18" s="22">
        <v>59.831000000000003</v>
      </c>
      <c r="I18" s="22" t="s">
        <v>96</v>
      </c>
      <c r="J18" s="22">
        <v>25</v>
      </c>
      <c r="K18" s="23"/>
    </row>
    <row r="19" spans="1:11">
      <c r="A19" s="18" t="s">
        <v>102</v>
      </c>
      <c r="B19" s="18" t="s">
        <v>66</v>
      </c>
      <c r="C19" s="18" t="s">
        <v>67</v>
      </c>
      <c r="D19" s="18" t="s">
        <v>43</v>
      </c>
      <c r="E19" s="18" t="s">
        <v>48</v>
      </c>
      <c r="F19" s="18" t="s">
        <v>68</v>
      </c>
      <c r="G19" s="21">
        <v>0.25</v>
      </c>
      <c r="H19" s="22">
        <v>55.228000000000002</v>
      </c>
      <c r="I19" s="18" t="s">
        <v>100</v>
      </c>
      <c r="J19" s="18">
        <v>20</v>
      </c>
      <c r="K19" s="24"/>
    </row>
    <row r="20" spans="1:11">
      <c r="A20" s="18" t="s">
        <v>102</v>
      </c>
      <c r="B20" s="18" t="s">
        <v>28</v>
      </c>
      <c r="C20" s="18" t="s">
        <v>29</v>
      </c>
      <c r="D20" s="18" t="s">
        <v>83</v>
      </c>
      <c r="E20" s="18" t="s">
        <v>23</v>
      </c>
      <c r="F20" s="18" t="s">
        <v>30</v>
      </c>
      <c r="G20" s="18" t="s">
        <v>101</v>
      </c>
      <c r="H20" s="25"/>
      <c r="I20" s="25"/>
      <c r="J20" s="25">
        <v>27</v>
      </c>
      <c r="K20" s="24"/>
    </row>
    <row r="21" spans="1:11">
      <c r="A21" s="18" t="s">
        <v>102</v>
      </c>
      <c r="B21" s="18" t="s">
        <v>62</v>
      </c>
      <c r="C21" s="18" t="s">
        <v>63</v>
      </c>
      <c r="D21" s="18"/>
      <c r="E21" s="18" t="s">
        <v>64</v>
      </c>
      <c r="F21" s="18" t="s">
        <v>65</v>
      </c>
      <c r="G21" s="18" t="s">
        <v>101</v>
      </c>
      <c r="H21" s="25"/>
      <c r="I21" s="25"/>
      <c r="J21" s="25"/>
      <c r="K21" s="24"/>
    </row>
    <row r="22" spans="1:11">
      <c r="A22" s="18" t="s">
        <v>102</v>
      </c>
      <c r="B22" s="18" t="s">
        <v>7</v>
      </c>
      <c r="C22" s="18" t="s">
        <v>8</v>
      </c>
      <c r="D22" s="18" t="s">
        <v>79</v>
      </c>
      <c r="E22" s="18" t="s">
        <v>9</v>
      </c>
      <c r="F22" s="18" t="s">
        <v>90</v>
      </c>
      <c r="G22" s="18" t="s">
        <v>100</v>
      </c>
      <c r="H22" s="25"/>
      <c r="I22" s="25"/>
      <c r="J22" s="25"/>
      <c r="K22" s="24"/>
    </row>
  </sheetData>
  <mergeCells count="1">
    <mergeCell ref="A1:K1"/>
  </mergeCells>
  <pageMargins left="0.7" right="0.7" top="0.75" bottom="0.75" header="0.3" footer="0.3"/>
  <pageSetup paperSize="9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25"/>
  <sheetViews>
    <sheetView topLeftCell="A2" workbookViewId="0">
      <selection activeCell="K27" sqref="K27"/>
    </sheetView>
  </sheetViews>
  <sheetFormatPr defaultRowHeight="15"/>
  <cols>
    <col min="1" max="1" width="8.28515625" bestFit="1" customWidth="1"/>
    <col min="2" max="2" width="10.28515625" bestFit="1" customWidth="1"/>
    <col min="3" max="3" width="12.7109375" bestFit="1" customWidth="1"/>
    <col min="4" max="4" width="9" customWidth="1"/>
    <col min="5" max="5" width="5.85546875" bestFit="1" customWidth="1"/>
    <col min="6" max="6" width="13.28515625" bestFit="1" customWidth="1"/>
    <col min="7" max="7" width="8.140625" bestFit="1" customWidth="1"/>
    <col min="8" max="8" width="8.7109375" bestFit="1" customWidth="1"/>
  </cols>
  <sheetData>
    <row r="1" spans="1:12" ht="43.5">
      <c r="A1" s="77" t="s">
        <v>118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2">
      <c r="A2" s="15" t="s">
        <v>70</v>
      </c>
      <c r="B2" s="15" t="s">
        <v>0</v>
      </c>
      <c r="C2" s="15" t="s">
        <v>1</v>
      </c>
      <c r="D2" s="15" t="s">
        <v>92</v>
      </c>
      <c r="E2" s="15" t="s">
        <v>3</v>
      </c>
      <c r="F2" s="15" t="s">
        <v>4</v>
      </c>
      <c r="G2" s="15" t="s">
        <v>93</v>
      </c>
      <c r="H2" s="15" t="s">
        <v>94</v>
      </c>
      <c r="I2" s="15" t="s">
        <v>98</v>
      </c>
      <c r="J2" s="15" t="s">
        <v>107</v>
      </c>
      <c r="K2" s="15" t="s">
        <v>119</v>
      </c>
      <c r="L2" s="17" t="s">
        <v>5</v>
      </c>
    </row>
    <row r="3" spans="1:12">
      <c r="A3" s="18">
        <v>1</v>
      </c>
      <c r="B3" s="18" t="s">
        <v>38</v>
      </c>
      <c r="C3" s="18" t="s">
        <v>39</v>
      </c>
      <c r="D3" s="18" t="s">
        <v>12</v>
      </c>
      <c r="E3" s="18" t="s">
        <v>36</v>
      </c>
      <c r="F3" s="18" t="s">
        <v>40</v>
      </c>
      <c r="G3" s="21">
        <v>0</v>
      </c>
      <c r="H3" s="22">
        <v>59.66</v>
      </c>
      <c r="I3" s="22">
        <v>0</v>
      </c>
      <c r="J3" s="22">
        <v>14</v>
      </c>
      <c r="K3" s="22">
        <v>20</v>
      </c>
      <c r="L3" s="23">
        <f t="shared" ref="L3:L16" si="0">$G3+$H3+$I3+$J3+$K3</f>
        <v>93.66</v>
      </c>
    </row>
    <row r="4" spans="1:12">
      <c r="A4" s="18">
        <v>2</v>
      </c>
      <c r="B4" s="18" t="s">
        <v>53</v>
      </c>
      <c r="C4" s="18" t="s">
        <v>54</v>
      </c>
      <c r="D4" s="18" t="s">
        <v>55</v>
      </c>
      <c r="E4" s="18" t="s">
        <v>13</v>
      </c>
      <c r="F4" s="18" t="s">
        <v>56</v>
      </c>
      <c r="G4" s="21">
        <v>0.5</v>
      </c>
      <c r="H4" s="22">
        <v>54.546999999999997</v>
      </c>
      <c r="I4" s="22">
        <v>1.2</v>
      </c>
      <c r="J4" s="22">
        <v>16</v>
      </c>
      <c r="K4" s="22">
        <v>32</v>
      </c>
      <c r="L4" s="23">
        <f t="shared" si="0"/>
        <v>104.247</v>
      </c>
    </row>
    <row r="5" spans="1:12">
      <c r="A5" s="18">
        <v>3</v>
      </c>
      <c r="B5" s="18" t="s">
        <v>57</v>
      </c>
      <c r="C5" s="18" t="s">
        <v>58</v>
      </c>
      <c r="D5" s="18" t="s">
        <v>59</v>
      </c>
      <c r="E5" s="18" t="s">
        <v>60</v>
      </c>
      <c r="F5" s="18" t="s">
        <v>61</v>
      </c>
      <c r="G5" s="21">
        <v>1.25</v>
      </c>
      <c r="H5" s="22">
        <v>65.144000000000005</v>
      </c>
      <c r="I5" s="22">
        <v>0</v>
      </c>
      <c r="J5" s="22">
        <v>25</v>
      </c>
      <c r="K5" s="22">
        <v>22</v>
      </c>
      <c r="L5" s="23">
        <f t="shared" si="0"/>
        <v>113.39400000000001</v>
      </c>
    </row>
    <row r="6" spans="1:12">
      <c r="A6" s="18">
        <v>4</v>
      </c>
      <c r="B6" s="18" t="s">
        <v>17</v>
      </c>
      <c r="C6" s="18" t="s">
        <v>46</v>
      </c>
      <c r="D6" s="18" t="s">
        <v>79</v>
      </c>
      <c r="E6" s="18" t="s">
        <v>9</v>
      </c>
      <c r="F6" s="18" t="s">
        <v>88</v>
      </c>
      <c r="G6" s="21">
        <v>1.5</v>
      </c>
      <c r="H6" s="22">
        <v>60.683</v>
      </c>
      <c r="I6" s="22">
        <v>0</v>
      </c>
      <c r="J6" s="22">
        <v>27</v>
      </c>
      <c r="K6" s="22">
        <v>26</v>
      </c>
      <c r="L6" s="23">
        <f t="shared" si="0"/>
        <v>115.18299999999999</v>
      </c>
    </row>
    <row r="7" spans="1:12">
      <c r="A7" s="18">
        <v>5</v>
      </c>
      <c r="B7" s="18" t="s">
        <v>17</v>
      </c>
      <c r="C7" s="18" t="s">
        <v>18</v>
      </c>
      <c r="D7" s="18" t="s">
        <v>78</v>
      </c>
      <c r="E7" s="18" t="s">
        <v>19</v>
      </c>
      <c r="F7" s="18" t="s">
        <v>20</v>
      </c>
      <c r="G7" s="21">
        <v>1</v>
      </c>
      <c r="H7" s="22">
        <v>57.784999999999997</v>
      </c>
      <c r="I7" s="22">
        <v>3.2</v>
      </c>
      <c r="J7" s="22">
        <v>10</v>
      </c>
      <c r="K7" s="22">
        <v>54</v>
      </c>
      <c r="L7" s="23">
        <f t="shared" si="0"/>
        <v>125.985</v>
      </c>
    </row>
    <row r="8" spans="1:12">
      <c r="A8" s="18">
        <v>6</v>
      </c>
      <c r="B8" s="18" t="s">
        <v>15</v>
      </c>
      <c r="C8" s="18" t="s">
        <v>16</v>
      </c>
      <c r="D8" s="18" t="s">
        <v>86</v>
      </c>
      <c r="E8" s="18" t="s">
        <v>9</v>
      </c>
      <c r="F8" s="18" t="s">
        <v>84</v>
      </c>
      <c r="G8" s="21">
        <v>0.5</v>
      </c>
      <c r="H8" s="22">
        <v>56.250999999999998</v>
      </c>
      <c r="I8" s="22">
        <v>6.8</v>
      </c>
      <c r="J8" s="22">
        <v>16</v>
      </c>
      <c r="K8" s="22">
        <v>47</v>
      </c>
      <c r="L8" s="23">
        <f t="shared" si="0"/>
        <v>126.55099999999999</v>
      </c>
    </row>
    <row r="9" spans="1:12">
      <c r="A9" s="18">
        <v>7</v>
      </c>
      <c r="B9" s="18" t="s">
        <v>10</v>
      </c>
      <c r="C9" s="18" t="s">
        <v>11</v>
      </c>
      <c r="D9" s="18" t="s">
        <v>12</v>
      </c>
      <c r="E9" s="18" t="s">
        <v>13</v>
      </c>
      <c r="F9" s="18" t="s">
        <v>14</v>
      </c>
      <c r="G9" s="21">
        <v>1.5</v>
      </c>
      <c r="H9" s="22">
        <v>71.081000000000003</v>
      </c>
      <c r="I9" s="22">
        <v>0</v>
      </c>
      <c r="J9" s="22">
        <v>24</v>
      </c>
      <c r="K9" s="22">
        <v>39</v>
      </c>
      <c r="L9" s="23">
        <f t="shared" si="0"/>
        <v>135.58100000000002</v>
      </c>
    </row>
    <row r="10" spans="1:12">
      <c r="A10" s="18">
        <v>8</v>
      </c>
      <c r="B10" s="18" t="s">
        <v>21</v>
      </c>
      <c r="C10" s="18" t="s">
        <v>22</v>
      </c>
      <c r="D10" s="18" t="s">
        <v>81</v>
      </c>
      <c r="E10" s="18" t="s">
        <v>23</v>
      </c>
      <c r="F10" s="18" t="s">
        <v>24</v>
      </c>
      <c r="G10" s="21">
        <v>2.5</v>
      </c>
      <c r="H10" s="22">
        <v>59.488999999999997</v>
      </c>
      <c r="I10" s="22">
        <v>0</v>
      </c>
      <c r="J10" s="22">
        <v>21</v>
      </c>
      <c r="K10" s="22">
        <v>56</v>
      </c>
      <c r="L10" s="23">
        <f t="shared" si="0"/>
        <v>138.989</v>
      </c>
    </row>
    <row r="11" spans="1:12">
      <c r="A11" s="18">
        <v>9</v>
      </c>
      <c r="B11" s="18" t="s">
        <v>25</v>
      </c>
      <c r="C11" s="18" t="s">
        <v>26</v>
      </c>
      <c r="D11" s="18" t="s">
        <v>12</v>
      </c>
      <c r="E11" s="18" t="s">
        <v>13</v>
      </c>
      <c r="F11" s="18" t="s">
        <v>27</v>
      </c>
      <c r="G11" s="21">
        <v>1.5</v>
      </c>
      <c r="H11" s="22">
        <v>70.739000000000004</v>
      </c>
      <c r="I11" s="22">
        <v>0</v>
      </c>
      <c r="J11" s="22">
        <v>19</v>
      </c>
      <c r="K11" s="22">
        <v>56</v>
      </c>
      <c r="L11" s="23">
        <f t="shared" si="0"/>
        <v>147.239</v>
      </c>
    </row>
    <row r="12" spans="1:12">
      <c r="A12" s="18">
        <v>10</v>
      </c>
      <c r="B12" s="18" t="s">
        <v>41</v>
      </c>
      <c r="C12" s="18" t="s">
        <v>42</v>
      </c>
      <c r="D12" s="18" t="s">
        <v>43</v>
      </c>
      <c r="E12" s="18" t="s">
        <v>34</v>
      </c>
      <c r="F12" s="18" t="s">
        <v>44</v>
      </c>
      <c r="G12" s="21">
        <v>3.25</v>
      </c>
      <c r="H12" s="22">
        <v>75.512</v>
      </c>
      <c r="I12" s="22">
        <v>22.4</v>
      </c>
      <c r="J12" s="22">
        <v>26</v>
      </c>
      <c r="K12" s="22">
        <v>21</v>
      </c>
      <c r="L12" s="23">
        <f t="shared" si="0"/>
        <v>148.16200000000001</v>
      </c>
    </row>
    <row r="13" spans="1:12">
      <c r="A13" s="18">
        <v>11</v>
      </c>
      <c r="B13" s="18" t="s">
        <v>32</v>
      </c>
      <c r="C13" s="18" t="s">
        <v>33</v>
      </c>
      <c r="D13" s="18" t="s">
        <v>82</v>
      </c>
      <c r="E13" s="18" t="s">
        <v>34</v>
      </c>
      <c r="F13" s="18" t="s">
        <v>89</v>
      </c>
      <c r="G13" s="21">
        <v>2.75</v>
      </c>
      <c r="H13" s="22">
        <v>59.148000000000003</v>
      </c>
      <c r="I13" s="22">
        <v>4.8</v>
      </c>
      <c r="J13" s="22">
        <v>32</v>
      </c>
      <c r="K13" s="22">
        <v>64</v>
      </c>
      <c r="L13" s="23">
        <f t="shared" si="0"/>
        <v>162.69800000000001</v>
      </c>
    </row>
    <row r="14" spans="1:12">
      <c r="A14" s="18">
        <v>12</v>
      </c>
      <c r="B14" s="18" t="s">
        <v>17</v>
      </c>
      <c r="C14" s="18" t="s">
        <v>45</v>
      </c>
      <c r="D14" s="18" t="s">
        <v>79</v>
      </c>
      <c r="E14" s="18" t="s">
        <v>9</v>
      </c>
      <c r="F14" s="18" t="s">
        <v>85</v>
      </c>
      <c r="G14" s="21">
        <v>1</v>
      </c>
      <c r="H14" s="22">
        <v>61.706000000000003</v>
      </c>
      <c r="I14" s="22">
        <v>31.6</v>
      </c>
      <c r="J14" s="22">
        <v>14</v>
      </c>
      <c r="K14" s="22">
        <v>70</v>
      </c>
      <c r="L14" s="23">
        <f t="shared" si="0"/>
        <v>178.30600000000001</v>
      </c>
    </row>
    <row r="15" spans="1:12">
      <c r="A15" s="18">
        <v>13</v>
      </c>
      <c r="B15" s="18" t="s">
        <v>7</v>
      </c>
      <c r="C15" s="18" t="s">
        <v>31</v>
      </c>
      <c r="D15" s="18" t="s">
        <v>80</v>
      </c>
      <c r="E15" s="18" t="s">
        <v>9</v>
      </c>
      <c r="F15" s="18" t="s">
        <v>99</v>
      </c>
      <c r="G15" s="21">
        <v>1.25</v>
      </c>
      <c r="H15" s="22">
        <v>56.421999999999997</v>
      </c>
      <c r="I15" s="22">
        <v>10</v>
      </c>
      <c r="J15" s="22">
        <v>39</v>
      </c>
      <c r="K15" s="22">
        <v>76</v>
      </c>
      <c r="L15" s="23">
        <f t="shared" si="0"/>
        <v>182.672</v>
      </c>
    </row>
    <row r="16" spans="1:12">
      <c r="A16" s="18">
        <v>14</v>
      </c>
      <c r="B16" s="18" t="s">
        <v>32</v>
      </c>
      <c r="C16" s="18" t="s">
        <v>47</v>
      </c>
      <c r="D16" s="18" t="s">
        <v>78</v>
      </c>
      <c r="E16" s="18" t="s">
        <v>48</v>
      </c>
      <c r="F16" s="18" t="s">
        <v>49</v>
      </c>
      <c r="G16" s="21">
        <v>0.75</v>
      </c>
      <c r="H16" s="22">
        <v>54.375999999999998</v>
      </c>
      <c r="I16" s="22">
        <v>1.2</v>
      </c>
      <c r="J16" s="22">
        <v>10</v>
      </c>
      <c r="K16" s="22">
        <v>135</v>
      </c>
      <c r="L16" s="23">
        <f t="shared" si="0"/>
        <v>201.32599999999999</v>
      </c>
    </row>
    <row r="17" spans="1:12">
      <c r="A17" s="18" t="s">
        <v>102</v>
      </c>
      <c r="B17" s="18" t="s">
        <v>17</v>
      </c>
      <c r="C17" s="18" t="s">
        <v>35</v>
      </c>
      <c r="D17" s="18" t="s">
        <v>12</v>
      </c>
      <c r="E17" s="18" t="s">
        <v>36</v>
      </c>
      <c r="F17" s="18" t="s">
        <v>37</v>
      </c>
      <c r="G17" s="21">
        <v>0</v>
      </c>
      <c r="H17" s="22">
        <v>60.170999999999999</v>
      </c>
      <c r="I17" s="22">
        <v>0</v>
      </c>
      <c r="J17" s="22">
        <v>12</v>
      </c>
      <c r="K17" s="22" t="s">
        <v>101</v>
      </c>
      <c r="L17" s="23"/>
    </row>
    <row r="18" spans="1:12">
      <c r="A18" s="18" t="s">
        <v>102</v>
      </c>
      <c r="B18" s="18" t="s">
        <v>50</v>
      </c>
      <c r="C18" s="18" t="s">
        <v>51</v>
      </c>
      <c r="D18" s="18" t="s">
        <v>87</v>
      </c>
      <c r="E18" s="18" t="s">
        <v>19</v>
      </c>
      <c r="F18" s="18" t="s">
        <v>52</v>
      </c>
      <c r="G18" s="21">
        <v>0.75</v>
      </c>
      <c r="H18" s="22">
        <v>59.831000000000003</v>
      </c>
      <c r="I18" s="22" t="s">
        <v>96</v>
      </c>
      <c r="J18" s="22">
        <v>25</v>
      </c>
      <c r="K18" s="22"/>
      <c r="L18" s="23"/>
    </row>
    <row r="19" spans="1:12">
      <c r="A19" s="18" t="s">
        <v>102</v>
      </c>
      <c r="B19" s="18" t="s">
        <v>66</v>
      </c>
      <c r="C19" s="18" t="s">
        <v>67</v>
      </c>
      <c r="D19" s="18" t="s">
        <v>43</v>
      </c>
      <c r="E19" s="18" t="s">
        <v>48</v>
      </c>
      <c r="F19" s="18" t="s">
        <v>68</v>
      </c>
      <c r="G19" s="21">
        <v>0.25</v>
      </c>
      <c r="H19" s="22">
        <v>55.228000000000002</v>
      </c>
      <c r="I19" s="18" t="s">
        <v>100</v>
      </c>
      <c r="J19" s="18">
        <v>20</v>
      </c>
      <c r="K19" s="18"/>
      <c r="L19" s="24"/>
    </row>
    <row r="20" spans="1:12">
      <c r="A20" s="18" t="s">
        <v>102</v>
      </c>
      <c r="B20" s="18" t="s">
        <v>28</v>
      </c>
      <c r="C20" s="18" t="s">
        <v>29</v>
      </c>
      <c r="D20" s="18" t="s">
        <v>83</v>
      </c>
      <c r="E20" s="18" t="s">
        <v>23</v>
      </c>
      <c r="F20" s="18" t="s">
        <v>30</v>
      </c>
      <c r="G20" s="18" t="s">
        <v>101</v>
      </c>
      <c r="H20" s="25"/>
      <c r="I20" s="25"/>
      <c r="J20" s="25">
        <v>27</v>
      </c>
      <c r="K20" s="25"/>
      <c r="L20" s="24"/>
    </row>
    <row r="21" spans="1:12">
      <c r="A21" s="18" t="s">
        <v>102</v>
      </c>
      <c r="B21" s="18" t="s">
        <v>62</v>
      </c>
      <c r="C21" s="18" t="s">
        <v>63</v>
      </c>
      <c r="D21" s="18"/>
      <c r="E21" s="18" t="s">
        <v>64</v>
      </c>
      <c r="F21" s="18" t="s">
        <v>65</v>
      </c>
      <c r="G21" s="18" t="s">
        <v>101</v>
      </c>
      <c r="H21" s="25"/>
      <c r="I21" s="25"/>
      <c r="J21" s="25"/>
      <c r="K21" s="25"/>
      <c r="L21" s="24"/>
    </row>
    <row r="22" spans="1:12">
      <c r="A22" s="18" t="s">
        <v>102</v>
      </c>
      <c r="B22" s="18" t="s">
        <v>7</v>
      </c>
      <c r="C22" s="18" t="s">
        <v>8</v>
      </c>
      <c r="D22" s="18" t="s">
        <v>79</v>
      </c>
      <c r="E22" s="18" t="s">
        <v>9</v>
      </c>
      <c r="F22" s="18" t="s">
        <v>90</v>
      </c>
      <c r="G22" s="18" t="s">
        <v>100</v>
      </c>
      <c r="H22" s="25"/>
      <c r="I22" s="25"/>
      <c r="J22" s="25"/>
      <c r="K22" s="25"/>
      <c r="L22" s="24"/>
    </row>
    <row r="25" spans="1:12">
      <c r="F25" t="s">
        <v>104</v>
      </c>
    </row>
  </sheetData>
  <sortState ref="B3:L22">
    <sortCondition ref="L3:L22"/>
  </sortState>
  <mergeCells count="1">
    <mergeCell ref="A1:L1"/>
  </mergeCells>
  <pageMargins left="0.7" right="0.7" top="0.75" bottom="0.75" header="0.3" footer="0.3"/>
  <pageSetup paperSize="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L8" sqref="L8"/>
    </sheetView>
  </sheetViews>
  <sheetFormatPr defaultRowHeight="15"/>
  <cols>
    <col min="3" max="3" width="11.85546875" bestFit="1" customWidth="1"/>
    <col min="6" max="6" width="13.28515625" bestFit="1" customWidth="1"/>
  </cols>
  <sheetData>
    <row r="1" spans="1:10" ht="33.75">
      <c r="A1" s="79" t="s">
        <v>125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0">
      <c r="A2" s="15" t="s">
        <v>70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6" t="s">
        <v>113</v>
      </c>
      <c r="H2" s="17" t="s">
        <v>95</v>
      </c>
      <c r="I2" s="16" t="s">
        <v>114</v>
      </c>
      <c r="J2" s="17" t="s">
        <v>5</v>
      </c>
    </row>
    <row r="3" spans="1:10">
      <c r="A3" s="18">
        <v>1</v>
      </c>
      <c r="B3" s="18" t="s">
        <v>38</v>
      </c>
      <c r="C3" s="18" t="s">
        <v>39</v>
      </c>
      <c r="D3" s="18" t="s">
        <v>12</v>
      </c>
      <c r="E3" s="18" t="s">
        <v>36</v>
      </c>
      <c r="F3" s="18" t="s">
        <v>40</v>
      </c>
      <c r="G3" s="19">
        <v>10</v>
      </c>
      <c r="H3" s="18">
        <v>19.87</v>
      </c>
      <c r="I3" s="18">
        <v>3</v>
      </c>
      <c r="J3" s="19">
        <f t="shared" ref="J3:J16" si="0">G3+I3</f>
        <v>13</v>
      </c>
    </row>
    <row r="4" spans="1:10">
      <c r="A4" s="18">
        <v>2</v>
      </c>
      <c r="B4" s="18" t="s">
        <v>57</v>
      </c>
      <c r="C4" s="18" t="s">
        <v>58</v>
      </c>
      <c r="D4" s="18" t="s">
        <v>59</v>
      </c>
      <c r="E4" s="18" t="s">
        <v>60</v>
      </c>
      <c r="F4" s="18" t="s">
        <v>61</v>
      </c>
      <c r="G4" s="19">
        <v>10</v>
      </c>
      <c r="H4" s="18">
        <v>20.22</v>
      </c>
      <c r="I4" s="18">
        <v>6</v>
      </c>
      <c r="J4" s="19">
        <f t="shared" si="0"/>
        <v>16</v>
      </c>
    </row>
    <row r="5" spans="1:10">
      <c r="A5" s="18">
        <v>3</v>
      </c>
      <c r="B5" s="18" t="s">
        <v>32</v>
      </c>
      <c r="C5" s="18" t="s">
        <v>33</v>
      </c>
      <c r="D5" s="18" t="s">
        <v>82</v>
      </c>
      <c r="E5" s="18" t="s">
        <v>34</v>
      </c>
      <c r="F5" s="18" t="s">
        <v>89</v>
      </c>
      <c r="G5" s="19">
        <v>10</v>
      </c>
      <c r="H5" s="18">
        <v>20.81</v>
      </c>
      <c r="I5" s="18">
        <v>6</v>
      </c>
      <c r="J5" s="19">
        <f t="shared" si="0"/>
        <v>16</v>
      </c>
    </row>
    <row r="6" spans="1:10">
      <c r="A6" s="18">
        <v>4</v>
      </c>
      <c r="B6" s="18" t="s">
        <v>10</v>
      </c>
      <c r="C6" s="18" t="s">
        <v>11</v>
      </c>
      <c r="D6" s="18" t="s">
        <v>12</v>
      </c>
      <c r="E6" s="18" t="s">
        <v>13</v>
      </c>
      <c r="F6" s="18" t="s">
        <v>14</v>
      </c>
      <c r="G6" s="19">
        <v>10</v>
      </c>
      <c r="H6" s="18">
        <v>22.25</v>
      </c>
      <c r="I6" s="18">
        <v>12</v>
      </c>
      <c r="J6" s="19">
        <f t="shared" si="0"/>
        <v>22</v>
      </c>
    </row>
    <row r="7" spans="1:10">
      <c r="A7" s="18">
        <v>5</v>
      </c>
      <c r="B7" s="18" t="s">
        <v>41</v>
      </c>
      <c r="C7" s="18" t="s">
        <v>42</v>
      </c>
      <c r="D7" s="18" t="s">
        <v>43</v>
      </c>
      <c r="E7" s="18" t="s">
        <v>34</v>
      </c>
      <c r="F7" s="18" t="s">
        <v>44</v>
      </c>
      <c r="G7" s="19">
        <v>20</v>
      </c>
      <c r="H7" s="20">
        <v>20.34</v>
      </c>
      <c r="I7" s="18">
        <v>6</v>
      </c>
      <c r="J7" s="19">
        <f t="shared" si="0"/>
        <v>26</v>
      </c>
    </row>
    <row r="8" spans="1:10">
      <c r="A8" s="18">
        <v>6</v>
      </c>
      <c r="B8" s="18" t="s">
        <v>21</v>
      </c>
      <c r="C8" s="18" t="s">
        <v>22</v>
      </c>
      <c r="D8" s="18" t="s">
        <v>81</v>
      </c>
      <c r="E8" s="18" t="s">
        <v>23</v>
      </c>
      <c r="F8" s="18" t="s">
        <v>24</v>
      </c>
      <c r="G8" s="19">
        <v>20</v>
      </c>
      <c r="H8" s="18">
        <v>20.87</v>
      </c>
      <c r="I8" s="18">
        <v>6</v>
      </c>
      <c r="J8" s="19">
        <f t="shared" si="0"/>
        <v>26</v>
      </c>
    </row>
    <row r="9" spans="1:10">
      <c r="A9" s="18">
        <v>7</v>
      </c>
      <c r="B9" s="18" t="s">
        <v>17</v>
      </c>
      <c r="C9" s="18" t="s">
        <v>18</v>
      </c>
      <c r="D9" s="18" t="s">
        <v>78</v>
      </c>
      <c r="E9" s="18" t="s">
        <v>19</v>
      </c>
      <c r="F9" s="18" t="s">
        <v>20</v>
      </c>
      <c r="G9" s="19">
        <v>20</v>
      </c>
      <c r="H9" s="18">
        <v>21.83</v>
      </c>
      <c r="I9" s="18">
        <v>9</v>
      </c>
      <c r="J9" s="19">
        <f t="shared" si="0"/>
        <v>29</v>
      </c>
    </row>
    <row r="10" spans="1:10">
      <c r="A10" s="18">
        <v>8</v>
      </c>
      <c r="B10" s="18" t="s">
        <v>17</v>
      </c>
      <c r="C10" s="18" t="s">
        <v>46</v>
      </c>
      <c r="D10" s="18" t="s">
        <v>79</v>
      </c>
      <c r="E10" s="18" t="s">
        <v>9</v>
      </c>
      <c r="F10" s="18" t="s">
        <v>88</v>
      </c>
      <c r="G10" s="19">
        <v>25</v>
      </c>
      <c r="H10" s="18">
        <v>20.16</v>
      </c>
      <c r="I10" s="18">
        <v>6</v>
      </c>
      <c r="J10" s="19">
        <f t="shared" si="0"/>
        <v>31</v>
      </c>
    </row>
    <row r="11" spans="1:10">
      <c r="A11" s="18">
        <v>9</v>
      </c>
      <c r="B11" s="18" t="s">
        <v>15</v>
      </c>
      <c r="C11" s="18" t="s">
        <v>16</v>
      </c>
      <c r="D11" s="18" t="s">
        <v>86</v>
      </c>
      <c r="E11" s="18" t="s">
        <v>9</v>
      </c>
      <c r="F11" s="18" t="s">
        <v>84</v>
      </c>
      <c r="G11" s="19">
        <v>30</v>
      </c>
      <c r="H11" s="18">
        <v>21.75</v>
      </c>
      <c r="I11" s="18">
        <v>9</v>
      </c>
      <c r="J11" s="19">
        <f t="shared" si="0"/>
        <v>39</v>
      </c>
    </row>
    <row r="12" spans="1:10">
      <c r="A12" s="18">
        <v>10</v>
      </c>
      <c r="B12" s="18" t="s">
        <v>32</v>
      </c>
      <c r="C12" s="18" t="s">
        <v>47</v>
      </c>
      <c r="D12" s="18" t="s">
        <v>78</v>
      </c>
      <c r="E12" s="18" t="s">
        <v>48</v>
      </c>
      <c r="F12" s="18" t="s">
        <v>49</v>
      </c>
      <c r="G12" s="19">
        <v>30</v>
      </c>
      <c r="H12" s="18">
        <v>22.43</v>
      </c>
      <c r="I12" s="18">
        <v>12</v>
      </c>
      <c r="J12" s="19">
        <f t="shared" si="0"/>
        <v>42</v>
      </c>
    </row>
    <row r="13" spans="1:10">
      <c r="A13" s="18">
        <v>11</v>
      </c>
      <c r="B13" s="18" t="s">
        <v>7</v>
      </c>
      <c r="C13" s="18" t="s">
        <v>31</v>
      </c>
      <c r="D13" s="18" t="s">
        <v>80</v>
      </c>
      <c r="E13" s="18" t="s">
        <v>9</v>
      </c>
      <c r="F13" s="18" t="s">
        <v>99</v>
      </c>
      <c r="G13" s="19">
        <v>30</v>
      </c>
      <c r="H13" s="18">
        <v>22.81</v>
      </c>
      <c r="I13" s="18">
        <v>12</v>
      </c>
      <c r="J13" s="19">
        <f t="shared" si="0"/>
        <v>42</v>
      </c>
    </row>
    <row r="14" spans="1:10">
      <c r="A14" s="18">
        <v>12</v>
      </c>
      <c r="B14" s="18" t="s">
        <v>53</v>
      </c>
      <c r="C14" s="18" t="s">
        <v>54</v>
      </c>
      <c r="D14" s="18" t="s">
        <v>55</v>
      </c>
      <c r="E14" s="18" t="s">
        <v>13</v>
      </c>
      <c r="F14" s="18" t="s">
        <v>56</v>
      </c>
      <c r="G14" s="19">
        <v>40</v>
      </c>
      <c r="H14" s="18">
        <v>19.190000000000001</v>
      </c>
      <c r="I14" s="18">
        <v>3</v>
      </c>
      <c r="J14" s="19">
        <f t="shared" si="0"/>
        <v>43</v>
      </c>
    </row>
    <row r="15" spans="1:10">
      <c r="A15" s="18">
        <v>13</v>
      </c>
      <c r="B15" s="18" t="s">
        <v>25</v>
      </c>
      <c r="C15" s="18" t="s">
        <v>26</v>
      </c>
      <c r="D15" s="18" t="s">
        <v>12</v>
      </c>
      <c r="E15" s="18" t="s">
        <v>13</v>
      </c>
      <c r="F15" s="18" t="s">
        <v>27</v>
      </c>
      <c r="G15" s="19">
        <v>30</v>
      </c>
      <c r="H15" s="18">
        <v>25.66</v>
      </c>
      <c r="I15" s="18">
        <v>21</v>
      </c>
      <c r="J15" s="19">
        <f t="shared" si="0"/>
        <v>51</v>
      </c>
    </row>
    <row r="16" spans="1:10">
      <c r="A16" s="18">
        <v>14</v>
      </c>
      <c r="B16" s="18" t="s">
        <v>17</v>
      </c>
      <c r="C16" s="18" t="s">
        <v>45</v>
      </c>
      <c r="D16" s="18" t="s">
        <v>79</v>
      </c>
      <c r="E16" s="18" t="s">
        <v>9</v>
      </c>
      <c r="F16" s="18" t="s">
        <v>85</v>
      </c>
      <c r="G16" s="19">
        <v>45</v>
      </c>
      <c r="H16" s="18">
        <v>23.84</v>
      </c>
      <c r="I16" s="18">
        <v>15</v>
      </c>
      <c r="J16" s="19">
        <f t="shared" si="0"/>
        <v>60</v>
      </c>
    </row>
    <row r="17" spans="1:10">
      <c r="A17" s="18">
        <v>15</v>
      </c>
      <c r="B17" s="18" t="s">
        <v>17</v>
      </c>
      <c r="C17" s="18" t="s">
        <v>35</v>
      </c>
      <c r="D17" s="18" t="s">
        <v>12</v>
      </c>
      <c r="E17" s="18" t="s">
        <v>36</v>
      </c>
      <c r="F17" s="18" t="s">
        <v>37</v>
      </c>
      <c r="G17" s="19"/>
      <c r="H17" s="18"/>
      <c r="I17" s="18"/>
      <c r="J17" s="19" t="s">
        <v>101</v>
      </c>
    </row>
    <row r="20" spans="1:10">
      <c r="E20" t="s">
        <v>104</v>
      </c>
    </row>
    <row r="24" spans="1:10">
      <c r="E24" t="s">
        <v>116</v>
      </c>
    </row>
  </sheetData>
  <sortState ref="B3:J16">
    <sortCondition ref="J3:J16"/>
    <sortCondition ref="H3:H16"/>
  </sortState>
  <mergeCells count="1">
    <mergeCell ref="A1:J1"/>
  </mergeCells>
  <pageMargins left="0.7" right="0.7" top="0.75" bottom="0.75" header="0.3" footer="0.3"/>
  <pageSetup paperSize="9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sqref="A1:XFD1048576"/>
    </sheetView>
  </sheetViews>
  <sheetFormatPr defaultRowHeight="15"/>
  <cols>
    <col min="1" max="1" width="8.28515625" bestFit="1" customWidth="1"/>
    <col min="2" max="2" width="10.28515625" bestFit="1" customWidth="1"/>
    <col min="3" max="3" width="12.7109375" bestFit="1" customWidth="1"/>
    <col min="4" max="4" width="9" customWidth="1"/>
    <col min="5" max="5" width="5.85546875" bestFit="1" customWidth="1"/>
    <col min="6" max="6" width="13.28515625" bestFit="1" customWidth="1"/>
    <col min="7" max="7" width="8.140625" bestFit="1" customWidth="1"/>
    <col min="8" max="8" width="8.7109375" bestFit="1" customWidth="1"/>
  </cols>
  <sheetData>
    <row r="1" spans="1:13" ht="43.5">
      <c r="A1" s="77" t="s">
        <v>121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>
      <c r="A2" s="15" t="s">
        <v>70</v>
      </c>
      <c r="B2" s="15" t="s">
        <v>0</v>
      </c>
      <c r="C2" s="15" t="s">
        <v>1</v>
      </c>
      <c r="D2" s="15" t="s">
        <v>92</v>
      </c>
      <c r="E2" s="15" t="s">
        <v>3</v>
      </c>
      <c r="F2" s="15" t="s">
        <v>4</v>
      </c>
      <c r="G2" s="15" t="s">
        <v>93</v>
      </c>
      <c r="H2" s="15" t="s">
        <v>94</v>
      </c>
      <c r="I2" s="15" t="s">
        <v>98</v>
      </c>
      <c r="J2" s="15" t="s">
        <v>107</v>
      </c>
      <c r="K2" s="15" t="s">
        <v>119</v>
      </c>
      <c r="L2" s="15" t="s">
        <v>122</v>
      </c>
      <c r="M2" s="17" t="s">
        <v>5</v>
      </c>
    </row>
    <row r="3" spans="1:13">
      <c r="A3" s="18">
        <v>1</v>
      </c>
      <c r="B3" s="18" t="s">
        <v>38</v>
      </c>
      <c r="C3" s="18" t="s">
        <v>39</v>
      </c>
      <c r="D3" s="18" t="s">
        <v>12</v>
      </c>
      <c r="E3" s="18" t="s">
        <v>36</v>
      </c>
      <c r="F3" s="18" t="s">
        <v>40</v>
      </c>
      <c r="G3" s="21">
        <v>0</v>
      </c>
      <c r="H3" s="22">
        <v>59.66</v>
      </c>
      <c r="I3" s="22">
        <v>0</v>
      </c>
      <c r="J3" s="22">
        <v>14</v>
      </c>
      <c r="K3" s="22">
        <v>20</v>
      </c>
      <c r="L3" s="22">
        <v>13</v>
      </c>
      <c r="M3" s="23">
        <f t="shared" ref="M3:M16" si="0">$G3+$H3+$I3+$J3+$K3+$L3</f>
        <v>106.66</v>
      </c>
    </row>
    <row r="4" spans="1:13">
      <c r="A4" s="18">
        <v>2</v>
      </c>
      <c r="B4" s="18" t="s">
        <v>57</v>
      </c>
      <c r="C4" s="18" t="s">
        <v>58</v>
      </c>
      <c r="D4" s="18" t="s">
        <v>59</v>
      </c>
      <c r="E4" s="18" t="s">
        <v>60</v>
      </c>
      <c r="F4" s="18" t="s">
        <v>61</v>
      </c>
      <c r="G4" s="21">
        <v>1.25</v>
      </c>
      <c r="H4" s="22">
        <v>65.144000000000005</v>
      </c>
      <c r="I4" s="22">
        <v>0</v>
      </c>
      <c r="J4" s="22">
        <v>25</v>
      </c>
      <c r="K4" s="22">
        <v>22</v>
      </c>
      <c r="L4" s="22">
        <v>16</v>
      </c>
      <c r="M4" s="23">
        <f t="shared" si="0"/>
        <v>129.39400000000001</v>
      </c>
    </row>
    <row r="5" spans="1:13">
      <c r="A5" s="18">
        <v>3</v>
      </c>
      <c r="B5" s="18" t="s">
        <v>17</v>
      </c>
      <c r="C5" s="18" t="s">
        <v>46</v>
      </c>
      <c r="D5" s="18" t="s">
        <v>79</v>
      </c>
      <c r="E5" s="18" t="s">
        <v>9</v>
      </c>
      <c r="F5" s="18" t="s">
        <v>88</v>
      </c>
      <c r="G5" s="21">
        <v>1.5</v>
      </c>
      <c r="H5" s="22">
        <v>60.683</v>
      </c>
      <c r="I5" s="22">
        <v>0</v>
      </c>
      <c r="J5" s="22">
        <v>27</v>
      </c>
      <c r="K5" s="22">
        <v>26</v>
      </c>
      <c r="L5" s="22">
        <v>31</v>
      </c>
      <c r="M5" s="23">
        <f t="shared" si="0"/>
        <v>146.18299999999999</v>
      </c>
    </row>
    <row r="6" spans="1:13">
      <c r="A6" s="18">
        <v>4</v>
      </c>
      <c r="B6" s="18" t="s">
        <v>53</v>
      </c>
      <c r="C6" s="18" t="s">
        <v>54</v>
      </c>
      <c r="D6" s="18" t="s">
        <v>55</v>
      </c>
      <c r="E6" s="18" t="s">
        <v>13</v>
      </c>
      <c r="F6" s="18" t="s">
        <v>56</v>
      </c>
      <c r="G6" s="21">
        <v>0.5</v>
      </c>
      <c r="H6" s="22">
        <v>54.546999999999997</v>
      </c>
      <c r="I6" s="22">
        <v>1.2</v>
      </c>
      <c r="J6" s="22">
        <v>16</v>
      </c>
      <c r="K6" s="22">
        <v>32</v>
      </c>
      <c r="L6" s="22">
        <v>43</v>
      </c>
      <c r="M6" s="23">
        <f t="shared" si="0"/>
        <v>147.24700000000001</v>
      </c>
    </row>
    <row r="7" spans="1:13">
      <c r="A7" s="18">
        <v>5</v>
      </c>
      <c r="B7" s="18" t="s">
        <v>17</v>
      </c>
      <c r="C7" s="18" t="s">
        <v>18</v>
      </c>
      <c r="D7" s="18" t="s">
        <v>78</v>
      </c>
      <c r="E7" s="18" t="s">
        <v>19</v>
      </c>
      <c r="F7" s="18" t="s">
        <v>20</v>
      </c>
      <c r="G7" s="21">
        <v>1</v>
      </c>
      <c r="H7" s="22">
        <v>57.784999999999997</v>
      </c>
      <c r="I7" s="22">
        <v>3.2</v>
      </c>
      <c r="J7" s="22">
        <v>10</v>
      </c>
      <c r="K7" s="22">
        <v>54</v>
      </c>
      <c r="L7" s="22">
        <v>29</v>
      </c>
      <c r="M7" s="23">
        <f t="shared" si="0"/>
        <v>154.98500000000001</v>
      </c>
    </row>
    <row r="8" spans="1:13">
      <c r="A8" s="18">
        <v>6</v>
      </c>
      <c r="B8" s="18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1">
        <v>1.5</v>
      </c>
      <c r="H8" s="22">
        <v>71.081000000000003</v>
      </c>
      <c r="I8" s="22">
        <v>0</v>
      </c>
      <c r="J8" s="22">
        <v>24</v>
      </c>
      <c r="K8" s="22">
        <v>39</v>
      </c>
      <c r="L8" s="22">
        <v>22</v>
      </c>
      <c r="M8" s="23">
        <f t="shared" si="0"/>
        <v>157.58100000000002</v>
      </c>
    </row>
    <row r="9" spans="1:13">
      <c r="A9" s="18">
        <v>7</v>
      </c>
      <c r="B9" s="18" t="s">
        <v>21</v>
      </c>
      <c r="C9" s="18" t="s">
        <v>22</v>
      </c>
      <c r="D9" s="18" t="s">
        <v>81</v>
      </c>
      <c r="E9" s="18" t="s">
        <v>23</v>
      </c>
      <c r="F9" s="18" t="s">
        <v>24</v>
      </c>
      <c r="G9" s="21">
        <v>2.5</v>
      </c>
      <c r="H9" s="22">
        <v>59.488999999999997</v>
      </c>
      <c r="I9" s="22">
        <v>0</v>
      </c>
      <c r="J9" s="22">
        <v>21</v>
      </c>
      <c r="K9" s="22">
        <v>56</v>
      </c>
      <c r="L9" s="22">
        <v>26</v>
      </c>
      <c r="M9" s="23">
        <f t="shared" si="0"/>
        <v>164.989</v>
      </c>
    </row>
    <row r="10" spans="1:13">
      <c r="A10" s="18">
        <v>8</v>
      </c>
      <c r="B10" s="18" t="s">
        <v>15</v>
      </c>
      <c r="C10" s="18" t="s">
        <v>16</v>
      </c>
      <c r="D10" s="18" t="s">
        <v>86</v>
      </c>
      <c r="E10" s="18" t="s">
        <v>9</v>
      </c>
      <c r="F10" s="18" t="s">
        <v>84</v>
      </c>
      <c r="G10" s="21">
        <v>0.5</v>
      </c>
      <c r="H10" s="22">
        <v>56.250999999999998</v>
      </c>
      <c r="I10" s="22">
        <v>6.8</v>
      </c>
      <c r="J10" s="22">
        <v>16</v>
      </c>
      <c r="K10" s="22">
        <v>47</v>
      </c>
      <c r="L10" s="22">
        <v>39</v>
      </c>
      <c r="M10" s="23">
        <f t="shared" si="0"/>
        <v>165.55099999999999</v>
      </c>
    </row>
    <row r="11" spans="1:13">
      <c r="A11" s="18">
        <v>9</v>
      </c>
      <c r="B11" s="18" t="s">
        <v>41</v>
      </c>
      <c r="C11" s="18" t="s">
        <v>42</v>
      </c>
      <c r="D11" s="18" t="s">
        <v>43</v>
      </c>
      <c r="E11" s="18" t="s">
        <v>34</v>
      </c>
      <c r="F11" s="18" t="s">
        <v>44</v>
      </c>
      <c r="G11" s="21">
        <v>3.25</v>
      </c>
      <c r="H11" s="22">
        <v>75.512</v>
      </c>
      <c r="I11" s="22">
        <v>22.4</v>
      </c>
      <c r="J11" s="22">
        <v>26</v>
      </c>
      <c r="K11" s="22">
        <v>21</v>
      </c>
      <c r="L11" s="22">
        <v>26</v>
      </c>
      <c r="M11" s="23">
        <f t="shared" si="0"/>
        <v>174.16200000000001</v>
      </c>
    </row>
    <row r="12" spans="1:13">
      <c r="A12" s="18">
        <v>10</v>
      </c>
      <c r="B12" s="18" t="s">
        <v>32</v>
      </c>
      <c r="C12" s="18" t="s">
        <v>33</v>
      </c>
      <c r="D12" s="18" t="s">
        <v>82</v>
      </c>
      <c r="E12" s="18" t="s">
        <v>34</v>
      </c>
      <c r="F12" s="18" t="s">
        <v>89</v>
      </c>
      <c r="G12" s="21">
        <v>2.75</v>
      </c>
      <c r="H12" s="22">
        <v>59.148000000000003</v>
      </c>
      <c r="I12" s="22">
        <v>4.8</v>
      </c>
      <c r="J12" s="22">
        <v>32</v>
      </c>
      <c r="K12" s="22">
        <v>64</v>
      </c>
      <c r="L12" s="22">
        <v>16</v>
      </c>
      <c r="M12" s="23">
        <f t="shared" si="0"/>
        <v>178.69800000000001</v>
      </c>
    </row>
    <row r="13" spans="1:13">
      <c r="A13" s="18">
        <v>11</v>
      </c>
      <c r="B13" s="18" t="s">
        <v>25</v>
      </c>
      <c r="C13" s="18" t="s">
        <v>26</v>
      </c>
      <c r="D13" s="18" t="s">
        <v>12</v>
      </c>
      <c r="E13" s="18" t="s">
        <v>13</v>
      </c>
      <c r="F13" s="18" t="s">
        <v>27</v>
      </c>
      <c r="G13" s="21">
        <v>1.5</v>
      </c>
      <c r="H13" s="22">
        <v>70.739000000000004</v>
      </c>
      <c r="I13" s="22">
        <v>0</v>
      </c>
      <c r="J13" s="22">
        <v>19</v>
      </c>
      <c r="K13" s="22">
        <v>56</v>
      </c>
      <c r="L13" s="22">
        <v>51</v>
      </c>
      <c r="M13" s="23">
        <f t="shared" si="0"/>
        <v>198.239</v>
      </c>
    </row>
    <row r="14" spans="1:13">
      <c r="A14" s="18">
        <v>12</v>
      </c>
      <c r="B14" s="18" t="s">
        <v>7</v>
      </c>
      <c r="C14" s="18" t="s">
        <v>31</v>
      </c>
      <c r="D14" s="18" t="s">
        <v>80</v>
      </c>
      <c r="E14" s="18" t="s">
        <v>9</v>
      </c>
      <c r="F14" s="18" t="s">
        <v>99</v>
      </c>
      <c r="G14" s="21">
        <v>1.25</v>
      </c>
      <c r="H14" s="22">
        <v>56.421999999999997</v>
      </c>
      <c r="I14" s="22">
        <v>10</v>
      </c>
      <c r="J14" s="22">
        <v>39</v>
      </c>
      <c r="K14" s="22">
        <v>76</v>
      </c>
      <c r="L14" s="22">
        <v>42</v>
      </c>
      <c r="M14" s="23">
        <f t="shared" si="0"/>
        <v>224.672</v>
      </c>
    </row>
    <row r="15" spans="1:13">
      <c r="A15" s="18">
        <v>13</v>
      </c>
      <c r="B15" s="18" t="s">
        <v>17</v>
      </c>
      <c r="C15" s="18" t="s">
        <v>45</v>
      </c>
      <c r="D15" s="18" t="s">
        <v>79</v>
      </c>
      <c r="E15" s="18" t="s">
        <v>9</v>
      </c>
      <c r="F15" s="18" t="s">
        <v>85</v>
      </c>
      <c r="G15" s="21">
        <v>1</v>
      </c>
      <c r="H15" s="22">
        <v>61.706000000000003</v>
      </c>
      <c r="I15" s="22">
        <v>31.6</v>
      </c>
      <c r="J15" s="22">
        <v>14</v>
      </c>
      <c r="K15" s="22">
        <v>70</v>
      </c>
      <c r="L15" s="22">
        <v>60</v>
      </c>
      <c r="M15" s="23">
        <f t="shared" si="0"/>
        <v>238.30600000000001</v>
      </c>
    </row>
    <row r="16" spans="1:13">
      <c r="A16" s="18">
        <v>14</v>
      </c>
      <c r="B16" s="18" t="s">
        <v>32</v>
      </c>
      <c r="C16" s="18" t="s">
        <v>47</v>
      </c>
      <c r="D16" s="18" t="s">
        <v>78</v>
      </c>
      <c r="E16" s="18" t="s">
        <v>48</v>
      </c>
      <c r="F16" s="18" t="s">
        <v>49</v>
      </c>
      <c r="G16" s="21">
        <v>0.75</v>
      </c>
      <c r="H16" s="22">
        <v>54.375999999999998</v>
      </c>
      <c r="I16" s="22">
        <v>1.2</v>
      </c>
      <c r="J16" s="22">
        <v>10</v>
      </c>
      <c r="K16" s="22">
        <v>135</v>
      </c>
      <c r="L16" s="22">
        <v>42</v>
      </c>
      <c r="M16" s="23">
        <f t="shared" si="0"/>
        <v>243.32599999999999</v>
      </c>
    </row>
    <row r="17" spans="1:13">
      <c r="A17" s="18" t="s">
        <v>102</v>
      </c>
      <c r="B17" s="18" t="s">
        <v>17</v>
      </c>
      <c r="C17" s="18" t="s">
        <v>35</v>
      </c>
      <c r="D17" s="18" t="s">
        <v>12</v>
      </c>
      <c r="E17" s="18" t="s">
        <v>36</v>
      </c>
      <c r="F17" s="18" t="s">
        <v>37</v>
      </c>
      <c r="G17" s="21">
        <v>0</v>
      </c>
      <c r="H17" s="22">
        <v>60.170999999999999</v>
      </c>
      <c r="I17" s="22">
        <v>0</v>
      </c>
      <c r="J17" s="22">
        <v>12</v>
      </c>
      <c r="K17" s="22" t="s">
        <v>101</v>
      </c>
      <c r="L17" s="22"/>
      <c r="M17" s="23"/>
    </row>
    <row r="18" spans="1:13">
      <c r="A18" s="18" t="s">
        <v>102</v>
      </c>
      <c r="B18" s="18" t="s">
        <v>50</v>
      </c>
      <c r="C18" s="18" t="s">
        <v>51</v>
      </c>
      <c r="D18" s="18" t="s">
        <v>87</v>
      </c>
      <c r="E18" s="18" t="s">
        <v>19</v>
      </c>
      <c r="F18" s="18" t="s">
        <v>52</v>
      </c>
      <c r="G18" s="21">
        <v>0.75</v>
      </c>
      <c r="H18" s="22">
        <v>59.831000000000003</v>
      </c>
      <c r="I18" s="22" t="s">
        <v>96</v>
      </c>
      <c r="J18" s="22">
        <v>25</v>
      </c>
      <c r="K18" s="22"/>
      <c r="L18" s="22"/>
      <c r="M18" s="23"/>
    </row>
    <row r="19" spans="1:13">
      <c r="A19" s="18" t="s">
        <v>102</v>
      </c>
      <c r="B19" s="18" t="s">
        <v>66</v>
      </c>
      <c r="C19" s="18" t="s">
        <v>67</v>
      </c>
      <c r="D19" s="18" t="s">
        <v>43</v>
      </c>
      <c r="E19" s="18" t="s">
        <v>48</v>
      </c>
      <c r="F19" s="18" t="s">
        <v>68</v>
      </c>
      <c r="G19" s="21">
        <v>0.25</v>
      </c>
      <c r="H19" s="22">
        <v>55.228000000000002</v>
      </c>
      <c r="I19" s="18" t="s">
        <v>100</v>
      </c>
      <c r="J19" s="18">
        <v>20</v>
      </c>
      <c r="K19" s="18"/>
      <c r="L19" s="18"/>
      <c r="M19" s="24"/>
    </row>
    <row r="20" spans="1:13">
      <c r="A20" s="18" t="s">
        <v>102</v>
      </c>
      <c r="B20" s="18" t="s">
        <v>28</v>
      </c>
      <c r="C20" s="18" t="s">
        <v>29</v>
      </c>
      <c r="D20" s="18" t="s">
        <v>83</v>
      </c>
      <c r="E20" s="18" t="s">
        <v>23</v>
      </c>
      <c r="F20" s="18" t="s">
        <v>30</v>
      </c>
      <c r="G20" s="18" t="s">
        <v>101</v>
      </c>
      <c r="H20" s="25"/>
      <c r="I20" s="25"/>
      <c r="J20" s="25">
        <v>27</v>
      </c>
      <c r="K20" s="25"/>
      <c r="L20" s="25"/>
      <c r="M20" s="24"/>
    </row>
    <row r="21" spans="1:13">
      <c r="A21" s="18" t="s">
        <v>102</v>
      </c>
      <c r="B21" s="18" t="s">
        <v>62</v>
      </c>
      <c r="C21" s="18" t="s">
        <v>63</v>
      </c>
      <c r="D21" s="18"/>
      <c r="E21" s="18" t="s">
        <v>64</v>
      </c>
      <c r="F21" s="18" t="s">
        <v>65</v>
      </c>
      <c r="G21" s="18" t="s">
        <v>101</v>
      </c>
      <c r="H21" s="25"/>
      <c r="I21" s="25"/>
      <c r="J21" s="25"/>
      <c r="K21" s="25"/>
      <c r="L21" s="25"/>
      <c r="M21" s="24"/>
    </row>
    <row r="22" spans="1:13">
      <c r="A22" s="18" t="s">
        <v>102</v>
      </c>
      <c r="B22" s="18" t="s">
        <v>7</v>
      </c>
      <c r="C22" s="18" t="s">
        <v>8</v>
      </c>
      <c r="D22" s="18" t="s">
        <v>79</v>
      </c>
      <c r="E22" s="18" t="s">
        <v>9</v>
      </c>
      <c r="F22" s="18" t="s">
        <v>90</v>
      </c>
      <c r="G22" s="18" t="s">
        <v>100</v>
      </c>
      <c r="H22" s="25"/>
      <c r="I22" s="25"/>
      <c r="J22" s="25"/>
      <c r="K22" s="25"/>
      <c r="L22" s="25"/>
      <c r="M22" s="24"/>
    </row>
    <row r="25" spans="1:13">
      <c r="F25" t="s">
        <v>104</v>
      </c>
    </row>
  </sheetData>
  <sortState ref="B3:M16">
    <sortCondition ref="M3:M16"/>
  </sortState>
  <mergeCells count="1">
    <mergeCell ref="A1:M1"/>
  </mergeCells>
  <pageMargins left="0.7" right="0.7" top="0.75" bottom="0.75" header="0.3" footer="0.3"/>
  <pageSetup paperSize="9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J24"/>
  <sheetViews>
    <sheetView topLeftCell="A2" workbookViewId="0">
      <selection activeCell="A18" sqref="A18"/>
    </sheetView>
  </sheetViews>
  <sheetFormatPr defaultRowHeight="15"/>
  <cols>
    <col min="3" max="3" width="11.85546875" bestFit="1" customWidth="1"/>
    <col min="6" max="6" width="13.28515625" bestFit="1" customWidth="1"/>
  </cols>
  <sheetData>
    <row r="1" spans="1:10" ht="33.75">
      <c r="A1" s="79" t="s">
        <v>123</v>
      </c>
      <c r="B1" s="79"/>
      <c r="C1" s="79"/>
      <c r="D1" s="79"/>
      <c r="E1" s="79"/>
      <c r="F1" s="79"/>
      <c r="G1" s="79"/>
      <c r="H1" s="79"/>
      <c r="I1" s="79"/>
      <c r="J1" s="79"/>
    </row>
    <row r="2" spans="1:10" ht="30">
      <c r="A2" s="15" t="s">
        <v>70</v>
      </c>
      <c r="B2" s="15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6" t="s">
        <v>124</v>
      </c>
      <c r="H2" s="17" t="s">
        <v>95</v>
      </c>
      <c r="I2" s="16" t="s">
        <v>114</v>
      </c>
      <c r="J2" s="17" t="s">
        <v>5</v>
      </c>
    </row>
    <row r="3" spans="1:10">
      <c r="A3" s="26" t="s">
        <v>71</v>
      </c>
      <c r="B3" s="18" t="s">
        <v>32</v>
      </c>
      <c r="C3" s="18" t="s">
        <v>47</v>
      </c>
      <c r="D3" s="18" t="s">
        <v>78</v>
      </c>
      <c r="E3" s="18" t="s">
        <v>48</v>
      </c>
      <c r="F3" s="18" t="s">
        <v>49</v>
      </c>
      <c r="G3" s="19">
        <v>0</v>
      </c>
      <c r="H3" s="18">
        <v>65.13</v>
      </c>
      <c r="I3" s="18">
        <v>0</v>
      </c>
      <c r="J3" s="19">
        <f t="shared" ref="J3:J14" si="0">G3+I3</f>
        <v>0</v>
      </c>
    </row>
    <row r="4" spans="1:10">
      <c r="A4" s="26" t="s">
        <v>71</v>
      </c>
      <c r="B4" s="18" t="s">
        <v>17</v>
      </c>
      <c r="C4" s="18" t="s">
        <v>45</v>
      </c>
      <c r="D4" s="18" t="s">
        <v>79</v>
      </c>
      <c r="E4" s="18" t="s">
        <v>9</v>
      </c>
      <c r="F4" s="18" t="s">
        <v>85</v>
      </c>
      <c r="G4" s="19">
        <v>0</v>
      </c>
      <c r="H4" s="18">
        <v>65.45</v>
      </c>
      <c r="I4" s="18">
        <v>0</v>
      </c>
      <c r="J4" s="19">
        <f t="shared" si="0"/>
        <v>0</v>
      </c>
    </row>
    <row r="5" spans="1:10">
      <c r="A5" s="26">
        <v>3</v>
      </c>
      <c r="B5" s="18" t="s">
        <v>10</v>
      </c>
      <c r="C5" s="18" t="s">
        <v>11</v>
      </c>
      <c r="D5" s="18" t="s">
        <v>12</v>
      </c>
      <c r="E5" s="18" t="s">
        <v>13</v>
      </c>
      <c r="F5" s="18" t="s">
        <v>14</v>
      </c>
      <c r="G5" s="19">
        <v>0</v>
      </c>
      <c r="H5" s="18">
        <v>80.45</v>
      </c>
      <c r="I5" s="18">
        <v>2</v>
      </c>
      <c r="J5" s="19">
        <f t="shared" si="0"/>
        <v>2</v>
      </c>
    </row>
    <row r="6" spans="1:10">
      <c r="A6" s="26">
        <v>4</v>
      </c>
      <c r="B6" s="18" t="s">
        <v>38</v>
      </c>
      <c r="C6" s="18" t="s">
        <v>39</v>
      </c>
      <c r="D6" s="18" t="s">
        <v>12</v>
      </c>
      <c r="E6" s="18" t="s">
        <v>36</v>
      </c>
      <c r="F6" s="18" t="s">
        <v>40</v>
      </c>
      <c r="G6" s="19">
        <v>0</v>
      </c>
      <c r="H6" s="18">
        <v>81.84</v>
      </c>
      <c r="I6" s="18">
        <v>3</v>
      </c>
      <c r="J6" s="19">
        <f t="shared" si="0"/>
        <v>3</v>
      </c>
    </row>
    <row r="7" spans="1:10">
      <c r="A7" s="26" t="s">
        <v>128</v>
      </c>
      <c r="B7" s="18" t="s">
        <v>21</v>
      </c>
      <c r="C7" s="18" t="s">
        <v>22</v>
      </c>
      <c r="D7" s="18" t="s">
        <v>81</v>
      </c>
      <c r="E7" s="18" t="s">
        <v>23</v>
      </c>
      <c r="F7" s="18" t="s">
        <v>24</v>
      </c>
      <c r="G7" s="19">
        <v>4</v>
      </c>
      <c r="H7" s="18">
        <v>69.319999999999993</v>
      </c>
      <c r="I7" s="18">
        <v>0</v>
      </c>
      <c r="J7" s="19">
        <f t="shared" si="0"/>
        <v>4</v>
      </c>
    </row>
    <row r="8" spans="1:10">
      <c r="A8" s="26" t="s">
        <v>128</v>
      </c>
      <c r="B8" s="18" t="s">
        <v>57</v>
      </c>
      <c r="C8" s="18" t="s">
        <v>58</v>
      </c>
      <c r="D8" s="18" t="s">
        <v>59</v>
      </c>
      <c r="E8" s="18" t="s">
        <v>60</v>
      </c>
      <c r="F8" s="18" t="s">
        <v>61</v>
      </c>
      <c r="G8" s="19">
        <v>4</v>
      </c>
      <c r="H8" s="18">
        <v>73.819999999999993</v>
      </c>
      <c r="I8" s="18">
        <v>0</v>
      </c>
      <c r="J8" s="19">
        <f t="shared" si="0"/>
        <v>4</v>
      </c>
    </row>
    <row r="9" spans="1:10">
      <c r="A9" s="26" t="s">
        <v>128</v>
      </c>
      <c r="B9" s="18" t="s">
        <v>41</v>
      </c>
      <c r="C9" s="18" t="s">
        <v>42</v>
      </c>
      <c r="D9" s="18" t="s">
        <v>43</v>
      </c>
      <c r="E9" s="18" t="s">
        <v>34</v>
      </c>
      <c r="F9" s="18" t="s">
        <v>44</v>
      </c>
      <c r="G9" s="19">
        <v>4</v>
      </c>
      <c r="H9" s="20">
        <v>75.650000000000006</v>
      </c>
      <c r="I9" s="18">
        <v>0</v>
      </c>
      <c r="J9" s="19">
        <f t="shared" si="0"/>
        <v>4</v>
      </c>
    </row>
    <row r="10" spans="1:10">
      <c r="A10" s="26" t="s">
        <v>73</v>
      </c>
      <c r="B10" s="18" t="s">
        <v>32</v>
      </c>
      <c r="C10" s="18" t="s">
        <v>33</v>
      </c>
      <c r="D10" s="18" t="s">
        <v>82</v>
      </c>
      <c r="E10" s="18" t="s">
        <v>34</v>
      </c>
      <c r="F10" s="18" t="s">
        <v>89</v>
      </c>
      <c r="G10" s="19">
        <v>8</v>
      </c>
      <c r="H10" s="18">
        <v>74.48</v>
      </c>
      <c r="I10" s="18">
        <v>0</v>
      </c>
      <c r="J10" s="19">
        <f t="shared" si="0"/>
        <v>8</v>
      </c>
    </row>
    <row r="11" spans="1:10">
      <c r="A11" s="26" t="s">
        <v>73</v>
      </c>
      <c r="B11" s="18" t="s">
        <v>17</v>
      </c>
      <c r="C11" s="18" t="s">
        <v>18</v>
      </c>
      <c r="D11" s="18" t="s">
        <v>78</v>
      </c>
      <c r="E11" s="18" t="s">
        <v>19</v>
      </c>
      <c r="F11" s="18" t="s">
        <v>20</v>
      </c>
      <c r="G11" s="19">
        <v>8</v>
      </c>
      <c r="H11" s="18">
        <v>75.64</v>
      </c>
      <c r="I11" s="18">
        <v>0</v>
      </c>
      <c r="J11" s="19">
        <f t="shared" si="0"/>
        <v>8</v>
      </c>
    </row>
    <row r="12" spans="1:10">
      <c r="A12" s="26" t="s">
        <v>74</v>
      </c>
      <c r="B12" s="18" t="s">
        <v>17</v>
      </c>
      <c r="C12" s="18" t="s">
        <v>46</v>
      </c>
      <c r="D12" s="18" t="s">
        <v>79</v>
      </c>
      <c r="E12" s="18" t="s">
        <v>9</v>
      </c>
      <c r="F12" s="18" t="s">
        <v>88</v>
      </c>
      <c r="G12" s="19">
        <v>12</v>
      </c>
      <c r="H12" s="18">
        <v>68.22</v>
      </c>
      <c r="I12" s="18">
        <v>0</v>
      </c>
      <c r="J12" s="19">
        <f t="shared" si="0"/>
        <v>12</v>
      </c>
    </row>
    <row r="13" spans="1:10">
      <c r="A13" s="26" t="s">
        <v>74</v>
      </c>
      <c r="B13" s="18" t="s">
        <v>7</v>
      </c>
      <c r="C13" s="18" t="s">
        <v>31</v>
      </c>
      <c r="D13" s="18" t="s">
        <v>80</v>
      </c>
      <c r="E13" s="18" t="s">
        <v>9</v>
      </c>
      <c r="F13" s="18" t="s">
        <v>99</v>
      </c>
      <c r="G13" s="19">
        <v>12</v>
      </c>
      <c r="H13" s="18">
        <v>72.08</v>
      </c>
      <c r="I13" s="18">
        <v>0</v>
      </c>
      <c r="J13" s="19">
        <f t="shared" si="0"/>
        <v>12</v>
      </c>
    </row>
    <row r="14" spans="1:10">
      <c r="A14" s="26">
        <v>12</v>
      </c>
      <c r="B14" s="18" t="s">
        <v>25</v>
      </c>
      <c r="C14" s="18" t="s">
        <v>26</v>
      </c>
      <c r="D14" s="18" t="s">
        <v>12</v>
      </c>
      <c r="E14" s="18" t="s">
        <v>13</v>
      </c>
      <c r="F14" s="18" t="s">
        <v>27</v>
      </c>
      <c r="G14" s="19">
        <v>28</v>
      </c>
      <c r="H14" s="18">
        <v>127.48</v>
      </c>
      <c r="I14" s="18">
        <v>49</v>
      </c>
      <c r="J14" s="19">
        <f t="shared" si="0"/>
        <v>77</v>
      </c>
    </row>
    <row r="15" spans="1:10">
      <c r="A15" s="26" t="s">
        <v>102</v>
      </c>
      <c r="B15" s="18" t="s">
        <v>17</v>
      </c>
      <c r="C15" s="18" t="s">
        <v>35</v>
      </c>
      <c r="D15" s="18" t="s">
        <v>12</v>
      </c>
      <c r="E15" s="18" t="s">
        <v>36</v>
      </c>
      <c r="F15" s="18" t="s">
        <v>37</v>
      </c>
      <c r="G15" s="19"/>
      <c r="H15" s="18"/>
      <c r="I15" s="18"/>
      <c r="J15" s="19" t="s">
        <v>101</v>
      </c>
    </row>
    <row r="16" spans="1:10">
      <c r="A16" s="26" t="s">
        <v>102</v>
      </c>
      <c r="B16" s="18" t="s">
        <v>15</v>
      </c>
      <c r="C16" s="18" t="s">
        <v>16</v>
      </c>
      <c r="D16" s="18" t="s">
        <v>86</v>
      </c>
      <c r="E16" s="18" t="s">
        <v>9</v>
      </c>
      <c r="F16" s="18" t="s">
        <v>84</v>
      </c>
      <c r="G16" s="19"/>
      <c r="H16" s="18"/>
      <c r="I16" s="18"/>
      <c r="J16" s="19" t="s">
        <v>96</v>
      </c>
    </row>
    <row r="17" spans="1:10">
      <c r="A17" s="26" t="s">
        <v>102</v>
      </c>
      <c r="B17" s="18" t="s">
        <v>53</v>
      </c>
      <c r="C17" s="18" t="s">
        <v>54</v>
      </c>
      <c r="D17" s="18" t="s">
        <v>55</v>
      </c>
      <c r="E17" s="18" t="s">
        <v>13</v>
      </c>
      <c r="F17" s="18" t="s">
        <v>56</v>
      </c>
      <c r="G17" s="19"/>
      <c r="H17" s="18"/>
      <c r="I17" s="18"/>
      <c r="J17" s="19" t="s">
        <v>120</v>
      </c>
    </row>
    <row r="20" spans="1:10">
      <c r="E20" t="s">
        <v>104</v>
      </c>
    </row>
    <row r="24" spans="1:10">
      <c r="E24" t="s">
        <v>105</v>
      </c>
    </row>
  </sheetData>
  <sortState ref="B3:J17">
    <sortCondition ref="J3:J17"/>
    <sortCondition ref="H3:H17"/>
  </sortState>
  <mergeCells count="1">
    <mergeCell ref="A1:J1"/>
  </mergeCells>
  <pageMargins left="0.7" right="0.7" top="0.75" bottom="0.75" header="0.3" footer="0.3"/>
  <pageSetup paperSize="9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N25"/>
  <sheetViews>
    <sheetView workbookViewId="0">
      <selection activeCell="M3" sqref="M3"/>
    </sheetView>
  </sheetViews>
  <sheetFormatPr defaultRowHeight="15"/>
  <cols>
    <col min="1" max="1" width="8.28515625" bestFit="1" customWidth="1"/>
    <col min="2" max="2" width="10.28515625" bestFit="1" customWidth="1"/>
    <col min="3" max="3" width="12.7109375" bestFit="1" customWidth="1"/>
    <col min="4" max="4" width="9" customWidth="1"/>
    <col min="5" max="5" width="5.85546875" bestFit="1" customWidth="1"/>
    <col min="6" max="6" width="13.28515625" bestFit="1" customWidth="1"/>
    <col min="7" max="7" width="8.140625" bestFit="1" customWidth="1"/>
    <col min="8" max="8" width="8.7109375" bestFit="1" customWidth="1"/>
    <col min="13" max="13" width="10" bestFit="1" customWidth="1"/>
  </cols>
  <sheetData>
    <row r="1" spans="1:14" ht="43.5">
      <c r="A1" s="77" t="s">
        <v>126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>
      <c r="A2" s="15" t="s">
        <v>70</v>
      </c>
      <c r="B2" s="15" t="s">
        <v>0</v>
      </c>
      <c r="C2" s="15" t="s">
        <v>1</v>
      </c>
      <c r="D2" s="15" t="s">
        <v>92</v>
      </c>
      <c r="E2" s="15" t="s">
        <v>3</v>
      </c>
      <c r="F2" s="15" t="s">
        <v>4</v>
      </c>
      <c r="G2" s="15" t="s">
        <v>93</v>
      </c>
      <c r="H2" s="15" t="s">
        <v>94</v>
      </c>
      <c r="I2" s="15" t="s">
        <v>98</v>
      </c>
      <c r="J2" s="15" t="s">
        <v>107</v>
      </c>
      <c r="K2" s="15" t="s">
        <v>119</v>
      </c>
      <c r="L2" s="15" t="s">
        <v>122</v>
      </c>
      <c r="M2" s="15" t="s">
        <v>127</v>
      </c>
      <c r="N2" s="17" t="s">
        <v>5</v>
      </c>
    </row>
    <row r="3" spans="1:14">
      <c r="A3" s="18">
        <v>1</v>
      </c>
      <c r="B3" s="18" t="s">
        <v>38</v>
      </c>
      <c r="C3" s="18" t="s">
        <v>39</v>
      </c>
      <c r="D3" s="18" t="s">
        <v>12</v>
      </c>
      <c r="E3" s="18" t="s">
        <v>36</v>
      </c>
      <c r="F3" s="18" t="s">
        <v>40</v>
      </c>
      <c r="G3" s="21">
        <v>0</v>
      </c>
      <c r="H3" s="22">
        <v>59.66</v>
      </c>
      <c r="I3" s="22">
        <v>0</v>
      </c>
      <c r="J3" s="22">
        <v>14</v>
      </c>
      <c r="K3" s="22">
        <v>20</v>
      </c>
      <c r="L3" s="22">
        <v>13</v>
      </c>
      <c r="M3" s="22"/>
      <c r="N3" s="23">
        <f>$G3+$H3+$I3+$J3+$K3+$L3+$M3</f>
        <v>106.66</v>
      </c>
    </row>
    <row r="4" spans="1:14">
      <c r="A4" s="18">
        <v>2</v>
      </c>
      <c r="B4" s="18" t="s">
        <v>57</v>
      </c>
      <c r="C4" s="18" t="s">
        <v>58</v>
      </c>
      <c r="D4" s="18" t="s">
        <v>59</v>
      </c>
      <c r="E4" s="18" t="s">
        <v>60</v>
      </c>
      <c r="F4" s="18" t="s">
        <v>61</v>
      </c>
      <c r="G4" s="21">
        <v>1.25</v>
      </c>
      <c r="H4" s="22">
        <v>65.144000000000005</v>
      </c>
      <c r="I4" s="22">
        <v>0</v>
      </c>
      <c r="J4" s="22">
        <v>25</v>
      </c>
      <c r="K4" s="22">
        <v>22</v>
      </c>
      <c r="L4" s="22">
        <v>16</v>
      </c>
      <c r="M4" s="22"/>
      <c r="N4" s="23">
        <f t="shared" ref="N4:N16" si="0">$G4+$H4+$I4+$J4+$K4+$L4+$M4</f>
        <v>129.39400000000001</v>
      </c>
    </row>
    <row r="5" spans="1:14">
      <c r="A5" s="18">
        <v>3</v>
      </c>
      <c r="B5" s="18" t="s">
        <v>17</v>
      </c>
      <c r="C5" s="18" t="s">
        <v>46</v>
      </c>
      <c r="D5" s="18" t="s">
        <v>79</v>
      </c>
      <c r="E5" s="18" t="s">
        <v>9</v>
      </c>
      <c r="F5" s="18" t="s">
        <v>88</v>
      </c>
      <c r="G5" s="21">
        <v>1.5</v>
      </c>
      <c r="H5" s="22">
        <v>60.683</v>
      </c>
      <c r="I5" s="22">
        <v>0</v>
      </c>
      <c r="J5" s="22">
        <v>27</v>
      </c>
      <c r="K5" s="22">
        <v>26</v>
      </c>
      <c r="L5" s="22">
        <v>31</v>
      </c>
      <c r="M5" s="22"/>
      <c r="N5" s="23">
        <f t="shared" si="0"/>
        <v>146.18299999999999</v>
      </c>
    </row>
    <row r="6" spans="1:14">
      <c r="A6" s="18">
        <v>4</v>
      </c>
      <c r="B6" s="18" t="s">
        <v>53</v>
      </c>
      <c r="C6" s="18" t="s">
        <v>54</v>
      </c>
      <c r="D6" s="18" t="s">
        <v>55</v>
      </c>
      <c r="E6" s="18" t="s">
        <v>13</v>
      </c>
      <c r="F6" s="18" t="s">
        <v>56</v>
      </c>
      <c r="G6" s="21">
        <v>0.5</v>
      </c>
      <c r="H6" s="22">
        <v>54.546999999999997</v>
      </c>
      <c r="I6" s="22">
        <v>1.2</v>
      </c>
      <c r="J6" s="22">
        <v>16</v>
      </c>
      <c r="K6" s="22">
        <v>32</v>
      </c>
      <c r="L6" s="22">
        <v>43</v>
      </c>
      <c r="M6" s="22" t="s">
        <v>120</v>
      </c>
      <c r="N6" s="23"/>
    </row>
    <row r="7" spans="1:14">
      <c r="A7" s="18">
        <v>5</v>
      </c>
      <c r="B7" s="18" t="s">
        <v>17</v>
      </c>
      <c r="C7" s="18" t="s">
        <v>18</v>
      </c>
      <c r="D7" s="18" t="s">
        <v>78</v>
      </c>
      <c r="E7" s="18" t="s">
        <v>19</v>
      </c>
      <c r="F7" s="18" t="s">
        <v>20</v>
      </c>
      <c r="G7" s="21">
        <v>1</v>
      </c>
      <c r="H7" s="22">
        <v>57.784999999999997</v>
      </c>
      <c r="I7" s="22">
        <v>3.2</v>
      </c>
      <c r="J7" s="22">
        <v>10</v>
      </c>
      <c r="K7" s="22">
        <v>54</v>
      </c>
      <c r="L7" s="22">
        <v>29</v>
      </c>
      <c r="M7" s="22"/>
      <c r="N7" s="23">
        <f t="shared" si="0"/>
        <v>154.98500000000001</v>
      </c>
    </row>
    <row r="8" spans="1:14">
      <c r="A8" s="18">
        <v>6</v>
      </c>
      <c r="B8" s="18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1">
        <v>1.5</v>
      </c>
      <c r="H8" s="22">
        <v>71.081000000000003</v>
      </c>
      <c r="I8" s="22">
        <v>0</v>
      </c>
      <c r="J8" s="22">
        <v>24</v>
      </c>
      <c r="K8" s="22">
        <v>39</v>
      </c>
      <c r="L8" s="22">
        <v>22</v>
      </c>
      <c r="M8" s="22"/>
      <c r="N8" s="23">
        <f t="shared" si="0"/>
        <v>157.58100000000002</v>
      </c>
    </row>
    <row r="9" spans="1:14">
      <c r="A9" s="18">
        <v>7</v>
      </c>
      <c r="B9" s="18" t="s">
        <v>21</v>
      </c>
      <c r="C9" s="18" t="s">
        <v>22</v>
      </c>
      <c r="D9" s="18" t="s">
        <v>81</v>
      </c>
      <c r="E9" s="18" t="s">
        <v>23</v>
      </c>
      <c r="F9" s="18" t="s">
        <v>24</v>
      </c>
      <c r="G9" s="21">
        <v>2.5</v>
      </c>
      <c r="H9" s="22">
        <v>59.488999999999997</v>
      </c>
      <c r="I9" s="22">
        <v>0</v>
      </c>
      <c r="J9" s="22">
        <v>21</v>
      </c>
      <c r="K9" s="22">
        <v>56</v>
      </c>
      <c r="L9" s="22">
        <v>26</v>
      </c>
      <c r="M9" s="22"/>
      <c r="N9" s="23">
        <f t="shared" si="0"/>
        <v>164.989</v>
      </c>
    </row>
    <row r="10" spans="1:14">
      <c r="A10" s="18">
        <v>8</v>
      </c>
      <c r="B10" s="18" t="s">
        <v>15</v>
      </c>
      <c r="C10" s="18" t="s">
        <v>16</v>
      </c>
      <c r="D10" s="18" t="s">
        <v>86</v>
      </c>
      <c r="E10" s="18" t="s">
        <v>9</v>
      </c>
      <c r="F10" s="18" t="s">
        <v>84</v>
      </c>
      <c r="G10" s="21">
        <v>0.5</v>
      </c>
      <c r="H10" s="22">
        <v>56.250999999999998</v>
      </c>
      <c r="I10" s="22">
        <v>6.8</v>
      </c>
      <c r="J10" s="22">
        <v>16</v>
      </c>
      <c r="K10" s="22">
        <v>47</v>
      </c>
      <c r="L10" s="22">
        <v>39</v>
      </c>
      <c r="M10" s="22"/>
      <c r="N10" s="23">
        <f t="shared" si="0"/>
        <v>165.55099999999999</v>
      </c>
    </row>
    <row r="11" spans="1:14">
      <c r="A11" s="18">
        <v>9</v>
      </c>
      <c r="B11" s="18" t="s">
        <v>41</v>
      </c>
      <c r="C11" s="18" t="s">
        <v>42</v>
      </c>
      <c r="D11" s="18" t="s">
        <v>43</v>
      </c>
      <c r="E11" s="18" t="s">
        <v>34</v>
      </c>
      <c r="F11" s="18" t="s">
        <v>44</v>
      </c>
      <c r="G11" s="21">
        <v>3.25</v>
      </c>
      <c r="H11" s="22">
        <v>75.512</v>
      </c>
      <c r="I11" s="22">
        <v>22.4</v>
      </c>
      <c r="J11" s="22">
        <v>26</v>
      </c>
      <c r="K11" s="22">
        <v>21</v>
      </c>
      <c r="L11" s="22">
        <v>26</v>
      </c>
      <c r="M11" s="22"/>
      <c r="N11" s="23">
        <f t="shared" si="0"/>
        <v>174.16200000000001</v>
      </c>
    </row>
    <row r="12" spans="1:14">
      <c r="A12" s="18">
        <v>10</v>
      </c>
      <c r="B12" s="18" t="s">
        <v>32</v>
      </c>
      <c r="C12" s="18" t="s">
        <v>33</v>
      </c>
      <c r="D12" s="18" t="s">
        <v>82</v>
      </c>
      <c r="E12" s="18" t="s">
        <v>34</v>
      </c>
      <c r="F12" s="18" t="s">
        <v>89</v>
      </c>
      <c r="G12" s="21">
        <v>2.75</v>
      </c>
      <c r="H12" s="22">
        <v>59.148000000000003</v>
      </c>
      <c r="I12" s="22">
        <v>4.8</v>
      </c>
      <c r="J12" s="22">
        <v>32</v>
      </c>
      <c r="K12" s="22">
        <v>64</v>
      </c>
      <c r="L12" s="22">
        <v>16</v>
      </c>
      <c r="M12" s="22"/>
      <c r="N12" s="23">
        <f t="shared" si="0"/>
        <v>178.69800000000001</v>
      </c>
    </row>
    <row r="13" spans="1:14">
      <c r="A13" s="18">
        <v>11</v>
      </c>
      <c r="B13" s="18" t="s">
        <v>25</v>
      </c>
      <c r="C13" s="18" t="s">
        <v>26</v>
      </c>
      <c r="D13" s="18" t="s">
        <v>12</v>
      </c>
      <c r="E13" s="18" t="s">
        <v>13</v>
      </c>
      <c r="F13" s="18" t="s">
        <v>27</v>
      </c>
      <c r="G13" s="21">
        <v>1.5</v>
      </c>
      <c r="H13" s="22">
        <v>70.739000000000004</v>
      </c>
      <c r="I13" s="22">
        <v>0</v>
      </c>
      <c r="J13" s="22">
        <v>19</v>
      </c>
      <c r="K13" s="22">
        <v>56</v>
      </c>
      <c r="L13" s="22">
        <v>51</v>
      </c>
      <c r="M13" s="22"/>
      <c r="N13" s="23">
        <f t="shared" si="0"/>
        <v>198.239</v>
      </c>
    </row>
    <row r="14" spans="1:14">
      <c r="A14" s="18">
        <v>12</v>
      </c>
      <c r="B14" s="18" t="s">
        <v>7</v>
      </c>
      <c r="C14" s="18" t="s">
        <v>31</v>
      </c>
      <c r="D14" s="18" t="s">
        <v>80</v>
      </c>
      <c r="E14" s="18" t="s">
        <v>9</v>
      </c>
      <c r="F14" s="18" t="s">
        <v>99</v>
      </c>
      <c r="G14" s="21">
        <v>1.25</v>
      </c>
      <c r="H14" s="22">
        <v>56.421999999999997</v>
      </c>
      <c r="I14" s="22">
        <v>10</v>
      </c>
      <c r="J14" s="22">
        <v>39</v>
      </c>
      <c r="K14" s="22">
        <v>76</v>
      </c>
      <c r="L14" s="22">
        <v>42</v>
      </c>
      <c r="M14" s="22"/>
      <c r="N14" s="23">
        <f t="shared" si="0"/>
        <v>224.672</v>
      </c>
    </row>
    <row r="15" spans="1:14">
      <c r="A15" s="18">
        <v>13</v>
      </c>
      <c r="B15" s="18" t="s">
        <v>17</v>
      </c>
      <c r="C15" s="18" t="s">
        <v>45</v>
      </c>
      <c r="D15" s="18" t="s">
        <v>79</v>
      </c>
      <c r="E15" s="18" t="s">
        <v>9</v>
      </c>
      <c r="F15" s="18" t="s">
        <v>85</v>
      </c>
      <c r="G15" s="21">
        <v>1</v>
      </c>
      <c r="H15" s="22">
        <v>61.706000000000003</v>
      </c>
      <c r="I15" s="22">
        <v>31.6</v>
      </c>
      <c r="J15" s="22">
        <v>14</v>
      </c>
      <c r="K15" s="22">
        <v>70</v>
      </c>
      <c r="L15" s="22">
        <v>60</v>
      </c>
      <c r="M15" s="22"/>
      <c r="N15" s="23">
        <f t="shared" si="0"/>
        <v>238.30600000000001</v>
      </c>
    </row>
    <row r="16" spans="1:14">
      <c r="A16" s="18">
        <v>14</v>
      </c>
      <c r="B16" s="18" t="s">
        <v>32</v>
      </c>
      <c r="C16" s="18" t="s">
        <v>47</v>
      </c>
      <c r="D16" s="18" t="s">
        <v>78</v>
      </c>
      <c r="E16" s="18" t="s">
        <v>48</v>
      </c>
      <c r="F16" s="18" t="s">
        <v>49</v>
      </c>
      <c r="G16" s="21">
        <v>0.75</v>
      </c>
      <c r="H16" s="22">
        <v>54.375999999999998</v>
      </c>
      <c r="I16" s="22">
        <v>1.2</v>
      </c>
      <c r="J16" s="22">
        <v>10</v>
      </c>
      <c r="K16" s="22">
        <v>135</v>
      </c>
      <c r="L16" s="22">
        <v>42</v>
      </c>
      <c r="M16" s="22"/>
      <c r="N16" s="23">
        <f t="shared" si="0"/>
        <v>243.32599999999999</v>
      </c>
    </row>
    <row r="17" spans="1:14">
      <c r="A17" s="18" t="s">
        <v>102</v>
      </c>
      <c r="B17" s="18" t="s">
        <v>17</v>
      </c>
      <c r="C17" s="18" t="s">
        <v>35</v>
      </c>
      <c r="D17" s="18" t="s">
        <v>12</v>
      </c>
      <c r="E17" s="18" t="s">
        <v>36</v>
      </c>
      <c r="F17" s="18" t="s">
        <v>37</v>
      </c>
      <c r="G17" s="21">
        <v>0</v>
      </c>
      <c r="H17" s="22">
        <v>60.170999999999999</v>
      </c>
      <c r="I17" s="22">
        <v>0</v>
      </c>
      <c r="J17" s="22">
        <v>12</v>
      </c>
      <c r="K17" s="22" t="s">
        <v>101</v>
      </c>
      <c r="L17" s="22"/>
      <c r="M17" s="22"/>
      <c r="N17" s="23"/>
    </row>
    <row r="18" spans="1:14">
      <c r="A18" s="18" t="s">
        <v>102</v>
      </c>
      <c r="B18" s="18" t="s">
        <v>50</v>
      </c>
      <c r="C18" s="18" t="s">
        <v>51</v>
      </c>
      <c r="D18" s="18" t="s">
        <v>87</v>
      </c>
      <c r="E18" s="18" t="s">
        <v>19</v>
      </c>
      <c r="F18" s="18" t="s">
        <v>52</v>
      </c>
      <c r="G18" s="21">
        <v>0.75</v>
      </c>
      <c r="H18" s="22">
        <v>59.831000000000003</v>
      </c>
      <c r="I18" s="22" t="s">
        <v>96</v>
      </c>
      <c r="J18" s="22">
        <v>25</v>
      </c>
      <c r="K18" s="22"/>
      <c r="L18" s="22"/>
      <c r="M18" s="22"/>
      <c r="N18" s="23"/>
    </row>
    <row r="19" spans="1:14">
      <c r="A19" s="18" t="s">
        <v>102</v>
      </c>
      <c r="B19" s="18" t="s">
        <v>66</v>
      </c>
      <c r="C19" s="18" t="s">
        <v>67</v>
      </c>
      <c r="D19" s="18" t="s">
        <v>43</v>
      </c>
      <c r="E19" s="18" t="s">
        <v>48</v>
      </c>
      <c r="F19" s="18" t="s">
        <v>68</v>
      </c>
      <c r="G19" s="21">
        <v>0.25</v>
      </c>
      <c r="H19" s="22">
        <v>55.228000000000002</v>
      </c>
      <c r="I19" s="18" t="s">
        <v>100</v>
      </c>
      <c r="J19" s="18">
        <v>20</v>
      </c>
      <c r="K19" s="18"/>
      <c r="L19" s="18"/>
      <c r="M19" s="18"/>
      <c r="N19" s="24"/>
    </row>
    <row r="20" spans="1:14">
      <c r="A20" s="18" t="s">
        <v>102</v>
      </c>
      <c r="B20" s="18" t="s">
        <v>28</v>
      </c>
      <c r="C20" s="18" t="s">
        <v>29</v>
      </c>
      <c r="D20" s="18" t="s">
        <v>83</v>
      </c>
      <c r="E20" s="18" t="s">
        <v>23</v>
      </c>
      <c r="F20" s="18" t="s">
        <v>30</v>
      </c>
      <c r="G20" s="18" t="s">
        <v>101</v>
      </c>
      <c r="H20" s="25"/>
      <c r="I20" s="25"/>
      <c r="J20" s="25">
        <v>27</v>
      </c>
      <c r="K20" s="25"/>
      <c r="L20" s="25"/>
      <c r="M20" s="25"/>
      <c r="N20" s="24"/>
    </row>
    <row r="21" spans="1:14">
      <c r="A21" s="18" t="s">
        <v>102</v>
      </c>
      <c r="B21" s="18" t="s">
        <v>62</v>
      </c>
      <c r="C21" s="18" t="s">
        <v>63</v>
      </c>
      <c r="D21" s="18"/>
      <c r="E21" s="18" t="s">
        <v>64</v>
      </c>
      <c r="F21" s="18" t="s">
        <v>65</v>
      </c>
      <c r="G21" s="18" t="s">
        <v>101</v>
      </c>
      <c r="H21" s="25"/>
      <c r="I21" s="25"/>
      <c r="J21" s="25"/>
      <c r="K21" s="25"/>
      <c r="L21" s="25"/>
      <c r="M21" s="25"/>
      <c r="N21" s="24"/>
    </row>
    <row r="22" spans="1:14">
      <c r="A22" s="18" t="s">
        <v>102</v>
      </c>
      <c r="B22" s="18" t="s">
        <v>7</v>
      </c>
      <c r="C22" s="18" t="s">
        <v>8</v>
      </c>
      <c r="D22" s="18" t="s">
        <v>79</v>
      </c>
      <c r="E22" s="18" t="s">
        <v>9</v>
      </c>
      <c r="F22" s="18" t="s">
        <v>90</v>
      </c>
      <c r="G22" s="18" t="s">
        <v>100</v>
      </c>
      <c r="H22" s="25"/>
      <c r="I22" s="25"/>
      <c r="J22" s="25"/>
      <c r="K22" s="25"/>
      <c r="L22" s="25"/>
      <c r="M22" s="25"/>
      <c r="N22" s="24"/>
    </row>
    <row r="25" spans="1:14">
      <c r="F25" t="s">
        <v>104</v>
      </c>
    </row>
  </sheetData>
  <mergeCells count="1">
    <mergeCell ref="A1:N1"/>
  </mergeCells>
  <pageMargins left="0.7" right="0.7" top="0.75" bottom="0.75" header="0.3" footer="0.3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V27"/>
  <sheetViews>
    <sheetView topLeftCell="A6" workbookViewId="0">
      <selection sqref="A1:M27"/>
    </sheetView>
  </sheetViews>
  <sheetFormatPr defaultRowHeight="15"/>
  <cols>
    <col min="3" max="3" width="10.5703125" bestFit="1" customWidth="1"/>
    <col min="6" max="6" width="14.28515625" bestFit="1" customWidth="1"/>
    <col min="22" max="22" width="14.28515625" bestFit="1" customWidth="1"/>
  </cols>
  <sheetData>
    <row r="1" spans="1:22" ht="23.25">
      <c r="A1" s="48" t="s">
        <v>216</v>
      </c>
    </row>
    <row r="2" spans="1:22">
      <c r="A2" s="15" t="s">
        <v>217</v>
      </c>
      <c r="B2" s="80" t="s">
        <v>222</v>
      </c>
      <c r="C2" s="81"/>
      <c r="D2" s="81"/>
      <c r="E2" s="81"/>
      <c r="F2" s="82"/>
      <c r="G2" s="4" t="s">
        <v>218</v>
      </c>
      <c r="H2" s="4"/>
      <c r="I2" s="4" t="s">
        <v>219</v>
      </c>
      <c r="J2" s="4"/>
      <c r="K2" s="4" t="s">
        <v>220</v>
      </c>
      <c r="L2" s="4"/>
      <c r="M2" s="4" t="s">
        <v>221</v>
      </c>
    </row>
    <row r="3" spans="1:22" ht="15.75">
      <c r="A3" s="15">
        <v>1</v>
      </c>
      <c r="B3" s="31" t="s">
        <v>144</v>
      </c>
      <c r="C3" s="31" t="s">
        <v>145</v>
      </c>
      <c r="D3" s="31" t="s">
        <v>146</v>
      </c>
      <c r="E3" s="31" t="s">
        <v>193</v>
      </c>
      <c r="F3" s="31" t="s">
        <v>147</v>
      </c>
      <c r="G3" s="7">
        <v>0.30208333333333331</v>
      </c>
      <c r="H3" s="3"/>
      <c r="I3" s="7">
        <v>0.35416666666666669</v>
      </c>
      <c r="J3" s="3"/>
      <c r="K3" s="7">
        <v>0.47916666666666669</v>
      </c>
      <c r="L3" s="3"/>
      <c r="M3" s="7">
        <v>0.54166666666666663</v>
      </c>
    </row>
    <row r="4" spans="1:22" ht="15.75">
      <c r="A4" s="15">
        <v>2</v>
      </c>
      <c r="B4" s="31" t="s">
        <v>150</v>
      </c>
      <c r="C4" s="31" t="s">
        <v>151</v>
      </c>
      <c r="D4" s="31" t="s">
        <v>79</v>
      </c>
      <c r="E4" s="31" t="s">
        <v>9</v>
      </c>
      <c r="F4" s="31" t="s">
        <v>152</v>
      </c>
      <c r="G4" s="7">
        <v>0.30277777777777776</v>
      </c>
      <c r="H4" s="3"/>
      <c r="I4" s="7">
        <v>0.35833333333333334</v>
      </c>
      <c r="J4" s="3"/>
      <c r="K4" s="7">
        <v>0.48055555555555557</v>
      </c>
      <c r="L4" s="3"/>
      <c r="M4" s="7">
        <v>0.54305555555555551</v>
      </c>
    </row>
    <row r="5" spans="1:22" ht="15.75">
      <c r="A5" s="15">
        <v>3</v>
      </c>
      <c r="B5" s="31" t="s">
        <v>50</v>
      </c>
      <c r="C5" s="31" t="s">
        <v>153</v>
      </c>
      <c r="D5" s="31" t="s">
        <v>78</v>
      </c>
      <c r="E5" s="31" t="s">
        <v>103</v>
      </c>
      <c r="F5" s="31" t="s">
        <v>154</v>
      </c>
      <c r="G5" s="7">
        <v>0.3034722222222222</v>
      </c>
      <c r="H5" s="3"/>
      <c r="I5" s="7">
        <v>0.36249999999999999</v>
      </c>
      <c r="J5" s="3"/>
      <c r="K5" s="7">
        <v>0.48194444444444401</v>
      </c>
      <c r="L5" s="3"/>
      <c r="M5" s="7">
        <v>0.54444444444444395</v>
      </c>
    </row>
    <row r="6" spans="1:22" ht="15.75">
      <c r="A6" s="17">
        <v>4</v>
      </c>
      <c r="B6" s="31" t="s">
        <v>17</v>
      </c>
      <c r="C6" s="31" t="s">
        <v>18</v>
      </c>
      <c r="D6" s="31" t="s">
        <v>55</v>
      </c>
      <c r="E6" s="31" t="s">
        <v>148</v>
      </c>
      <c r="F6" s="31" t="s">
        <v>149</v>
      </c>
      <c r="G6" s="7">
        <v>0.30416666666666697</v>
      </c>
      <c r="H6" s="3"/>
      <c r="I6" s="7">
        <v>0.36666666666666697</v>
      </c>
      <c r="J6" s="3"/>
      <c r="K6" s="7">
        <v>0.483333333333333</v>
      </c>
      <c r="L6" s="3"/>
      <c r="M6" s="7">
        <v>0.54583333333333295</v>
      </c>
    </row>
    <row r="7" spans="1:22" ht="15.75">
      <c r="A7" s="3"/>
      <c r="B7" s="80" t="s">
        <v>223</v>
      </c>
      <c r="C7" s="81"/>
      <c r="D7" s="81"/>
      <c r="E7" s="81"/>
      <c r="F7" s="82"/>
      <c r="G7" s="7">
        <v>0.30486111111111103</v>
      </c>
      <c r="H7" s="3"/>
      <c r="I7" s="7">
        <v>0.37083333333333302</v>
      </c>
      <c r="J7" s="3"/>
      <c r="K7" s="7">
        <v>0.484722222222222</v>
      </c>
      <c r="L7" s="3"/>
      <c r="M7" s="7">
        <v>0.54722222222222205</v>
      </c>
      <c r="Q7" s="47">
        <v>17</v>
      </c>
      <c r="R7" s="31" t="s">
        <v>53</v>
      </c>
      <c r="S7" s="31" t="s">
        <v>54</v>
      </c>
      <c r="T7" s="31" t="s">
        <v>55</v>
      </c>
      <c r="U7" s="31" t="s">
        <v>160</v>
      </c>
      <c r="V7" s="31" t="s">
        <v>189</v>
      </c>
    </row>
    <row r="8" spans="1:22" ht="15.75">
      <c r="A8" s="15">
        <v>1</v>
      </c>
      <c r="B8" s="31" t="s">
        <v>53</v>
      </c>
      <c r="C8" s="31" t="s">
        <v>54</v>
      </c>
      <c r="D8" s="31" t="s">
        <v>55</v>
      </c>
      <c r="E8" s="31" t="s">
        <v>160</v>
      </c>
      <c r="F8" s="31" t="s">
        <v>189</v>
      </c>
      <c r="G8" s="7">
        <v>0.30555555555555602</v>
      </c>
      <c r="H8" s="3"/>
      <c r="I8" s="7">
        <v>0.375</v>
      </c>
      <c r="J8" s="3"/>
      <c r="K8" s="7">
        <v>0.48611111111111099</v>
      </c>
      <c r="L8" s="3"/>
      <c r="M8" s="7">
        <v>0.54861111111111105</v>
      </c>
      <c r="Q8" s="47">
        <v>16</v>
      </c>
      <c r="R8" s="31" t="s">
        <v>176</v>
      </c>
      <c r="S8" s="31" t="s">
        <v>168</v>
      </c>
      <c r="T8" s="31" t="s">
        <v>191</v>
      </c>
      <c r="U8" s="31" t="s">
        <v>160</v>
      </c>
      <c r="V8" s="31" t="s">
        <v>177</v>
      </c>
    </row>
    <row r="9" spans="1:22" ht="15.75">
      <c r="A9" s="15">
        <v>2</v>
      </c>
      <c r="B9" s="31" t="s">
        <v>176</v>
      </c>
      <c r="C9" s="31" t="s">
        <v>168</v>
      </c>
      <c r="D9" s="31" t="s">
        <v>191</v>
      </c>
      <c r="E9" s="31" t="s">
        <v>160</v>
      </c>
      <c r="F9" s="31" t="s">
        <v>177</v>
      </c>
      <c r="G9" s="7">
        <v>0.30625000000000002</v>
      </c>
      <c r="H9" s="3"/>
      <c r="I9" s="7">
        <v>0.37916666666666698</v>
      </c>
      <c r="J9" s="3"/>
      <c r="K9" s="7">
        <v>0.48749999999999999</v>
      </c>
      <c r="L9" s="3"/>
      <c r="M9" s="7">
        <v>0.55000000000000004</v>
      </c>
      <c r="Q9" s="47">
        <v>15</v>
      </c>
      <c r="R9" s="31" t="s">
        <v>157</v>
      </c>
      <c r="S9" s="31" t="s">
        <v>35</v>
      </c>
      <c r="T9" s="31" t="s">
        <v>191</v>
      </c>
      <c r="U9" s="31" t="s">
        <v>158</v>
      </c>
      <c r="V9" s="31" t="s">
        <v>159</v>
      </c>
    </row>
    <row r="10" spans="1:22" ht="15.75">
      <c r="A10" s="15">
        <v>3</v>
      </c>
      <c r="B10" s="31" t="s">
        <v>157</v>
      </c>
      <c r="C10" s="31" t="s">
        <v>35</v>
      </c>
      <c r="D10" s="31" t="s">
        <v>191</v>
      </c>
      <c r="E10" s="31" t="s">
        <v>158</v>
      </c>
      <c r="F10" s="31" t="s">
        <v>159</v>
      </c>
      <c r="G10" s="7">
        <v>0.30694444444444402</v>
      </c>
      <c r="H10" s="3"/>
      <c r="I10" s="7">
        <v>0.38333333333333303</v>
      </c>
      <c r="J10" s="3"/>
      <c r="K10" s="7">
        <v>0.48888888888888898</v>
      </c>
      <c r="L10" s="3"/>
      <c r="M10" s="7">
        <v>0.55138888888888904</v>
      </c>
      <c r="Q10" s="47">
        <v>14</v>
      </c>
      <c r="R10" s="31" t="s">
        <v>15</v>
      </c>
      <c r="S10" s="31" t="s">
        <v>185</v>
      </c>
      <c r="T10" s="31" t="s">
        <v>86</v>
      </c>
      <c r="U10" s="31" t="s">
        <v>9</v>
      </c>
      <c r="V10" s="31" t="s">
        <v>183</v>
      </c>
    </row>
    <row r="11" spans="1:22" ht="15.75">
      <c r="A11" s="15">
        <v>4</v>
      </c>
      <c r="B11" s="31" t="s">
        <v>15</v>
      </c>
      <c r="C11" s="31" t="s">
        <v>185</v>
      </c>
      <c r="D11" s="31" t="s">
        <v>86</v>
      </c>
      <c r="E11" s="31" t="s">
        <v>9</v>
      </c>
      <c r="F11" s="31" t="s">
        <v>183</v>
      </c>
      <c r="G11" s="7">
        <v>0.30763888888888902</v>
      </c>
      <c r="H11" s="3"/>
      <c r="I11" s="7">
        <v>0.38750000000000001</v>
      </c>
      <c r="J11" s="3"/>
      <c r="K11" s="7">
        <v>0.49027777777777798</v>
      </c>
      <c r="L11" s="3"/>
      <c r="M11" s="7">
        <v>0.55277777777777803</v>
      </c>
      <c r="Q11" s="47">
        <v>13</v>
      </c>
      <c r="R11" s="31" t="s">
        <v>32</v>
      </c>
      <c r="S11" s="31" t="s">
        <v>33</v>
      </c>
      <c r="T11" s="31" t="s">
        <v>82</v>
      </c>
      <c r="U11" s="31" t="s">
        <v>162</v>
      </c>
      <c r="V11" s="31" t="s">
        <v>163</v>
      </c>
    </row>
    <row r="12" spans="1:22" ht="15.75">
      <c r="A12" s="15">
        <v>5</v>
      </c>
      <c r="B12" s="31" t="s">
        <v>32</v>
      </c>
      <c r="C12" s="31" t="s">
        <v>33</v>
      </c>
      <c r="D12" s="31" t="s">
        <v>82</v>
      </c>
      <c r="E12" s="31" t="s">
        <v>162</v>
      </c>
      <c r="F12" s="31" t="s">
        <v>163</v>
      </c>
      <c r="G12" s="7">
        <v>0.30833333333333302</v>
      </c>
      <c r="H12" s="3"/>
      <c r="I12" s="7">
        <v>0.391666666666667</v>
      </c>
      <c r="J12" s="3"/>
      <c r="K12" s="7">
        <v>0.49166666666666697</v>
      </c>
      <c r="L12" s="3"/>
      <c r="M12" s="7">
        <v>0.55416666666666703</v>
      </c>
      <c r="Q12" s="47">
        <v>12</v>
      </c>
      <c r="R12" s="31" t="s">
        <v>41</v>
      </c>
      <c r="S12" s="31" t="s">
        <v>42</v>
      </c>
      <c r="T12" s="31" t="s">
        <v>43</v>
      </c>
      <c r="U12" s="31" t="s">
        <v>162</v>
      </c>
      <c r="V12" s="31" t="s">
        <v>184</v>
      </c>
    </row>
    <row r="13" spans="1:22" ht="15.75">
      <c r="A13" s="15">
        <v>6</v>
      </c>
      <c r="B13" s="31" t="s">
        <v>41</v>
      </c>
      <c r="C13" s="31" t="s">
        <v>42</v>
      </c>
      <c r="D13" s="31" t="s">
        <v>43</v>
      </c>
      <c r="E13" s="31" t="s">
        <v>162</v>
      </c>
      <c r="F13" s="31" t="s">
        <v>184</v>
      </c>
      <c r="G13" s="7">
        <v>0.30902777777777801</v>
      </c>
      <c r="H13" s="3"/>
      <c r="I13" s="7">
        <v>0.39583333333333298</v>
      </c>
      <c r="J13" s="3"/>
      <c r="K13" s="7">
        <v>0.49305555555555503</v>
      </c>
      <c r="L13" s="3"/>
      <c r="M13" s="7">
        <v>0.55555555555555503</v>
      </c>
      <c r="Q13" s="47">
        <v>11</v>
      </c>
      <c r="R13" s="31" t="s">
        <v>176</v>
      </c>
      <c r="S13" s="31" t="s">
        <v>182</v>
      </c>
      <c r="T13" s="31" t="s">
        <v>86</v>
      </c>
      <c r="U13" s="31" t="s">
        <v>9</v>
      </c>
      <c r="V13" s="31" t="s">
        <v>205</v>
      </c>
    </row>
    <row r="14" spans="1:22" ht="15.75">
      <c r="A14" s="15">
        <v>7</v>
      </c>
      <c r="B14" s="31" t="s">
        <v>176</v>
      </c>
      <c r="C14" s="31" t="s">
        <v>182</v>
      </c>
      <c r="D14" s="31" t="s">
        <v>86</v>
      </c>
      <c r="E14" s="31" t="s">
        <v>9</v>
      </c>
      <c r="F14" s="31" t="s">
        <v>205</v>
      </c>
      <c r="G14" s="7">
        <v>0.30972222222222201</v>
      </c>
      <c r="H14" s="3"/>
      <c r="I14" s="7">
        <v>0.4</v>
      </c>
      <c r="J14" s="3"/>
      <c r="K14" s="7">
        <v>0.49444444444444402</v>
      </c>
      <c r="L14" s="3"/>
      <c r="M14" s="7">
        <v>0.55694444444444402</v>
      </c>
      <c r="Q14" s="47">
        <v>10</v>
      </c>
      <c r="R14" s="31" t="s">
        <v>10</v>
      </c>
      <c r="S14" s="31" t="s">
        <v>11</v>
      </c>
      <c r="T14" s="31" t="s">
        <v>191</v>
      </c>
      <c r="U14" s="31" t="s">
        <v>160</v>
      </c>
      <c r="V14" s="31" t="s">
        <v>161</v>
      </c>
    </row>
    <row r="15" spans="1:22" ht="15.75">
      <c r="A15" s="15">
        <v>8</v>
      </c>
      <c r="B15" s="31" t="s">
        <v>10</v>
      </c>
      <c r="C15" s="31" t="s">
        <v>11</v>
      </c>
      <c r="D15" s="31" t="s">
        <v>191</v>
      </c>
      <c r="E15" s="31" t="s">
        <v>160</v>
      </c>
      <c r="F15" s="31" t="s">
        <v>161</v>
      </c>
      <c r="G15" s="7">
        <v>0.31041666666666701</v>
      </c>
      <c r="H15" s="3"/>
      <c r="I15" s="7">
        <v>0.40416666666666701</v>
      </c>
      <c r="J15" s="3"/>
      <c r="K15" s="7">
        <v>0.49583333333333302</v>
      </c>
      <c r="L15" s="3"/>
      <c r="M15" s="7">
        <v>0.55833333333333302</v>
      </c>
      <c r="Q15" s="47">
        <v>9</v>
      </c>
      <c r="R15" s="31" t="s">
        <v>17</v>
      </c>
      <c r="S15" s="31" t="s">
        <v>153</v>
      </c>
      <c r="T15" s="31" t="s">
        <v>180</v>
      </c>
      <c r="U15" s="31" t="s">
        <v>103</v>
      </c>
      <c r="V15" s="31" t="s">
        <v>181</v>
      </c>
    </row>
    <row r="16" spans="1:22" ht="15.75">
      <c r="A16" s="15">
        <v>9</v>
      </c>
      <c r="B16" s="31" t="s">
        <v>17</v>
      </c>
      <c r="C16" s="31" t="s">
        <v>153</v>
      </c>
      <c r="D16" s="31" t="s">
        <v>180</v>
      </c>
      <c r="E16" s="31" t="s">
        <v>103</v>
      </c>
      <c r="F16" s="31" t="s">
        <v>181</v>
      </c>
      <c r="G16" s="7">
        <v>0.31111111111111101</v>
      </c>
      <c r="H16" s="3"/>
      <c r="I16" s="7">
        <v>0.40833333333333299</v>
      </c>
      <c r="J16" s="3"/>
      <c r="K16" s="7">
        <v>0.49722222222222201</v>
      </c>
      <c r="L16" s="3"/>
      <c r="M16" s="7">
        <v>0.55972222222222201</v>
      </c>
      <c r="Q16" s="47">
        <v>8</v>
      </c>
      <c r="R16" s="31" t="s">
        <v>167</v>
      </c>
      <c r="S16" s="31" t="s">
        <v>168</v>
      </c>
      <c r="T16" s="31" t="s">
        <v>155</v>
      </c>
      <c r="U16" s="31" t="s">
        <v>160</v>
      </c>
      <c r="V16" s="31" t="s">
        <v>169</v>
      </c>
    </row>
    <row r="17" spans="1:22" ht="15.75">
      <c r="A17" s="15">
        <v>10</v>
      </c>
      <c r="B17" s="31" t="s">
        <v>167</v>
      </c>
      <c r="C17" s="31" t="s">
        <v>168</v>
      </c>
      <c r="D17" s="31" t="s">
        <v>155</v>
      </c>
      <c r="E17" s="31" t="s">
        <v>160</v>
      </c>
      <c r="F17" s="31" t="s">
        <v>169</v>
      </c>
      <c r="G17" s="7">
        <v>0.311805555555556</v>
      </c>
      <c r="H17" s="3"/>
      <c r="I17" s="7">
        <v>0.41249999999999998</v>
      </c>
      <c r="J17" s="3"/>
      <c r="K17" s="7">
        <v>0.49861111111111101</v>
      </c>
      <c r="L17" s="3"/>
      <c r="M17" s="7">
        <v>0.56111111111111101</v>
      </c>
      <c r="Q17" s="47">
        <v>7</v>
      </c>
      <c r="R17" s="31" t="s">
        <v>7</v>
      </c>
      <c r="S17" s="31" t="s">
        <v>31</v>
      </c>
      <c r="T17" s="31" t="s">
        <v>174</v>
      </c>
      <c r="U17" s="31" t="s">
        <v>9</v>
      </c>
      <c r="V17" s="31" t="s">
        <v>175</v>
      </c>
    </row>
    <row r="18" spans="1:22" ht="15.75">
      <c r="A18" s="15">
        <v>11</v>
      </c>
      <c r="B18" s="31" t="s">
        <v>7</v>
      </c>
      <c r="C18" s="31" t="s">
        <v>31</v>
      </c>
      <c r="D18" s="31" t="s">
        <v>174</v>
      </c>
      <c r="E18" s="31" t="s">
        <v>9</v>
      </c>
      <c r="F18" s="31" t="s">
        <v>175</v>
      </c>
      <c r="G18" s="7">
        <v>0.3125</v>
      </c>
      <c r="H18" s="3"/>
      <c r="I18" s="7">
        <v>0.41666666666666602</v>
      </c>
      <c r="J18" s="3"/>
      <c r="K18" s="7">
        <v>0.5</v>
      </c>
      <c r="L18" s="3"/>
      <c r="M18" s="7">
        <v>0.5625</v>
      </c>
      <c r="Q18" s="47">
        <v>6</v>
      </c>
      <c r="R18" s="31" t="s">
        <v>144</v>
      </c>
      <c r="S18" s="31" t="s">
        <v>145</v>
      </c>
      <c r="T18" s="31" t="s">
        <v>155</v>
      </c>
      <c r="U18" s="31" t="s">
        <v>193</v>
      </c>
      <c r="V18" s="31" t="s">
        <v>190</v>
      </c>
    </row>
    <row r="19" spans="1:22" ht="15.75">
      <c r="A19" s="15">
        <v>12</v>
      </c>
      <c r="B19" s="31" t="s">
        <v>144</v>
      </c>
      <c r="C19" s="31" t="s">
        <v>145</v>
      </c>
      <c r="D19" s="31" t="s">
        <v>155</v>
      </c>
      <c r="E19" s="31" t="s">
        <v>193</v>
      </c>
      <c r="F19" s="31" t="s">
        <v>190</v>
      </c>
      <c r="G19" s="7">
        <v>0.313194444444444</v>
      </c>
      <c r="H19" s="3"/>
      <c r="I19" s="7">
        <v>0.420833333333333</v>
      </c>
      <c r="J19" s="3"/>
      <c r="K19" s="7">
        <v>0.50138888888888899</v>
      </c>
      <c r="L19" s="3"/>
      <c r="M19" s="7">
        <v>0.56388888888888899</v>
      </c>
      <c r="Q19" s="47">
        <v>5</v>
      </c>
      <c r="R19" s="31" t="s">
        <v>50</v>
      </c>
      <c r="S19" s="31" t="s">
        <v>170</v>
      </c>
      <c r="T19" s="31" t="s">
        <v>172</v>
      </c>
      <c r="U19" s="31" t="s">
        <v>171</v>
      </c>
      <c r="V19" s="31" t="s">
        <v>173</v>
      </c>
    </row>
    <row r="20" spans="1:22" ht="15.75">
      <c r="A20" s="15">
        <v>13</v>
      </c>
      <c r="B20" s="31" t="s">
        <v>50</v>
      </c>
      <c r="C20" s="31" t="s">
        <v>170</v>
      </c>
      <c r="D20" s="31" t="s">
        <v>172</v>
      </c>
      <c r="E20" s="31" t="s">
        <v>171</v>
      </c>
      <c r="F20" s="31" t="s">
        <v>173</v>
      </c>
      <c r="G20" s="7">
        <v>0.31388888888888899</v>
      </c>
      <c r="H20" s="3"/>
      <c r="I20" s="7">
        <v>0.42499999999999999</v>
      </c>
      <c r="J20" s="3"/>
      <c r="K20" s="7">
        <v>0.50277777777777799</v>
      </c>
      <c r="L20" s="3"/>
      <c r="M20" s="7">
        <v>0.56527777777777799</v>
      </c>
      <c r="Q20" s="47">
        <v>4</v>
      </c>
      <c r="R20" s="31" t="s">
        <v>15</v>
      </c>
      <c r="S20" s="31" t="s">
        <v>16</v>
      </c>
      <c r="T20" s="31" t="s">
        <v>78</v>
      </c>
      <c r="U20" s="31" t="s">
        <v>9</v>
      </c>
      <c r="V20" s="31" t="s">
        <v>166</v>
      </c>
    </row>
    <row r="21" spans="1:22" ht="15.75">
      <c r="A21" s="15">
        <v>14</v>
      </c>
      <c r="B21" s="31" t="s">
        <v>15</v>
      </c>
      <c r="C21" s="31" t="s">
        <v>16</v>
      </c>
      <c r="D21" s="31" t="s">
        <v>78</v>
      </c>
      <c r="E21" s="31" t="s">
        <v>9</v>
      </c>
      <c r="F21" s="31" t="s">
        <v>166</v>
      </c>
      <c r="G21" s="7">
        <v>0.31458333333333299</v>
      </c>
      <c r="H21" s="3"/>
      <c r="I21" s="7">
        <v>0.42916666666666597</v>
      </c>
      <c r="J21" s="3"/>
      <c r="K21" s="7">
        <v>0.50416666666666698</v>
      </c>
      <c r="L21" s="3"/>
      <c r="M21" s="7">
        <v>0.56666666666666698</v>
      </c>
      <c r="Q21" s="47">
        <v>3</v>
      </c>
      <c r="R21" s="31" t="s">
        <v>10</v>
      </c>
      <c r="S21" s="31" t="s">
        <v>178</v>
      </c>
      <c r="T21" s="31" t="s">
        <v>55</v>
      </c>
      <c r="U21" s="31" t="s">
        <v>9</v>
      </c>
      <c r="V21" s="31" t="s">
        <v>179</v>
      </c>
    </row>
    <row r="22" spans="1:22" ht="15.75">
      <c r="A22" s="15">
        <v>15</v>
      </c>
      <c r="B22" s="31" t="s">
        <v>10</v>
      </c>
      <c r="C22" s="31" t="s">
        <v>178</v>
      </c>
      <c r="D22" s="31" t="s">
        <v>55</v>
      </c>
      <c r="E22" s="31" t="s">
        <v>9</v>
      </c>
      <c r="F22" s="31" t="s">
        <v>179</v>
      </c>
      <c r="G22" s="7">
        <v>0.31527777777777799</v>
      </c>
      <c r="H22" s="3"/>
      <c r="I22" s="7">
        <v>0.43333333333333302</v>
      </c>
      <c r="J22" s="3"/>
      <c r="K22" s="7">
        <v>0.50555555555555598</v>
      </c>
      <c r="L22" s="3"/>
      <c r="M22" s="7">
        <v>0.56805555555555498</v>
      </c>
      <c r="Q22" s="47">
        <v>2</v>
      </c>
      <c r="R22" s="31" t="s">
        <v>53</v>
      </c>
      <c r="S22" s="31" t="s">
        <v>54</v>
      </c>
      <c r="T22" s="31" t="s">
        <v>55</v>
      </c>
      <c r="U22" s="31" t="s">
        <v>160</v>
      </c>
      <c r="V22" s="31" t="s">
        <v>165</v>
      </c>
    </row>
    <row r="23" spans="1:22" ht="15.75">
      <c r="A23" s="15">
        <v>16</v>
      </c>
      <c r="B23" s="31" t="s">
        <v>53</v>
      </c>
      <c r="C23" s="31" t="s">
        <v>54</v>
      </c>
      <c r="D23" s="31" t="s">
        <v>55</v>
      </c>
      <c r="E23" s="31" t="s">
        <v>160</v>
      </c>
      <c r="F23" s="31" t="s">
        <v>165</v>
      </c>
      <c r="G23" s="7">
        <v>0.31597222222222199</v>
      </c>
      <c r="H23" s="3"/>
      <c r="I23" s="7">
        <v>0.4375</v>
      </c>
      <c r="J23" s="3"/>
      <c r="K23" s="7">
        <v>0.50694444444444398</v>
      </c>
      <c r="L23" s="3"/>
      <c r="M23" s="7">
        <v>0.56944444444444398</v>
      </c>
      <c r="Q23" s="47">
        <v>1</v>
      </c>
      <c r="R23" s="31" t="s">
        <v>38</v>
      </c>
      <c r="S23" s="31" t="s">
        <v>39</v>
      </c>
      <c r="T23" s="31" t="s">
        <v>191</v>
      </c>
      <c r="U23" s="31" t="s">
        <v>158</v>
      </c>
      <c r="V23" s="31" t="s">
        <v>188</v>
      </c>
    </row>
    <row r="24" spans="1:22" ht="15.75">
      <c r="A24" s="15">
        <v>17</v>
      </c>
      <c r="B24" s="31" t="s">
        <v>38</v>
      </c>
      <c r="C24" s="31" t="s">
        <v>39</v>
      </c>
      <c r="D24" s="31" t="s">
        <v>191</v>
      </c>
      <c r="E24" s="31" t="s">
        <v>158</v>
      </c>
      <c r="F24" s="31" t="s">
        <v>188</v>
      </c>
      <c r="G24" s="7">
        <v>0.31666666666666698</v>
      </c>
      <c r="H24" s="3"/>
      <c r="I24" s="7">
        <v>0.44166666666666599</v>
      </c>
      <c r="J24" s="3"/>
      <c r="K24" s="7">
        <v>0.50833333333333297</v>
      </c>
      <c r="L24" s="3"/>
      <c r="M24" s="7">
        <v>0.57083333333333297</v>
      </c>
    </row>
    <row r="25" spans="1:22">
      <c r="A25" s="3"/>
      <c r="B25" s="3"/>
      <c r="C25" s="3"/>
      <c r="D25" s="3"/>
      <c r="E25" s="3"/>
      <c r="F25" s="3"/>
      <c r="G25" s="7">
        <v>0.31736111111111098</v>
      </c>
      <c r="H25" s="3"/>
      <c r="I25" s="7">
        <v>0.44583333333333303</v>
      </c>
      <c r="J25" s="3"/>
      <c r="K25" s="7">
        <v>0.50972222222222197</v>
      </c>
      <c r="L25" s="3"/>
      <c r="M25" s="7">
        <v>0.57222222222222197</v>
      </c>
    </row>
    <row r="26" spans="1:22">
      <c r="A26" s="3"/>
      <c r="B26" s="3"/>
      <c r="C26" s="3"/>
      <c r="D26" s="3"/>
      <c r="E26" s="3"/>
      <c r="F26" s="3"/>
      <c r="G26" s="7">
        <v>0.31805555555555598</v>
      </c>
      <c r="H26" s="3"/>
      <c r="I26" s="7">
        <v>0.45</v>
      </c>
      <c r="J26" s="3"/>
      <c r="K26" s="7">
        <v>0.51111111111111096</v>
      </c>
      <c r="L26" s="3"/>
      <c r="M26" s="7">
        <v>0.57361111111111096</v>
      </c>
    </row>
    <row r="27" spans="1:22">
      <c r="A27" s="3"/>
      <c r="B27" s="3"/>
      <c r="C27" s="3"/>
      <c r="D27" s="3"/>
      <c r="E27" s="3"/>
      <c r="F27" s="3"/>
      <c r="G27" s="7">
        <v>0.31874999999999998</v>
      </c>
      <c r="H27" s="3"/>
      <c r="I27" s="7">
        <v>0.454166666666666</v>
      </c>
      <c r="J27" s="3"/>
      <c r="K27" s="7">
        <v>0.51249999999999996</v>
      </c>
      <c r="L27" s="3"/>
      <c r="M27" s="7">
        <v>0.57499999999999996</v>
      </c>
    </row>
  </sheetData>
  <sortState ref="Q7:V23">
    <sortCondition descending="1" ref="Q7:Q23"/>
  </sortState>
  <mergeCells count="2">
    <mergeCell ref="B2:F2"/>
    <mergeCell ref="B7:F7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3"/>
  <sheetViews>
    <sheetView topLeftCell="A15" workbookViewId="0">
      <selection activeCell="L12" sqref="A12:L35"/>
    </sheetView>
  </sheetViews>
  <sheetFormatPr defaultRowHeight="15"/>
  <cols>
    <col min="2" max="2" width="11.28515625" customWidth="1"/>
    <col min="3" max="3" width="11.85546875" customWidth="1"/>
    <col min="4" max="4" width="11.140625" customWidth="1"/>
    <col min="6" max="6" width="14.5703125" customWidth="1"/>
    <col min="7" max="7" width="12.7109375" customWidth="1"/>
    <col min="8" max="8" width="10.42578125" customWidth="1"/>
    <col min="9" max="9" width="15" customWidth="1"/>
  </cols>
  <sheetData>
    <row r="2" spans="1:9" ht="45" customHeight="1">
      <c r="A2" s="59" t="s">
        <v>197</v>
      </c>
      <c r="B2" s="59"/>
      <c r="C2" s="59"/>
      <c r="D2" s="59"/>
      <c r="E2" s="59"/>
      <c r="F2" s="59"/>
      <c r="G2" s="33"/>
      <c r="H2" s="60" t="s">
        <v>195</v>
      </c>
      <c r="I2" s="60"/>
    </row>
    <row r="3" spans="1:9" ht="15.75">
      <c r="A3" s="29" t="s">
        <v>70</v>
      </c>
      <c r="B3" s="29" t="s">
        <v>0</v>
      </c>
      <c r="C3" s="29" t="s">
        <v>1</v>
      </c>
      <c r="D3" s="29" t="s">
        <v>2</v>
      </c>
      <c r="E3" s="29" t="s">
        <v>3</v>
      </c>
      <c r="F3" s="29" t="s">
        <v>4</v>
      </c>
      <c r="G3" s="2" t="s">
        <v>124</v>
      </c>
      <c r="H3" s="2" t="s">
        <v>194</v>
      </c>
      <c r="I3" s="2" t="s">
        <v>5</v>
      </c>
    </row>
    <row r="4" spans="1:9" ht="15.75">
      <c r="A4" s="30" t="s">
        <v>129</v>
      </c>
      <c r="B4" s="31" t="s">
        <v>17</v>
      </c>
      <c r="C4" s="31" t="s">
        <v>18</v>
      </c>
      <c r="D4" s="31" t="s">
        <v>55</v>
      </c>
      <c r="E4" s="31" t="s">
        <v>148</v>
      </c>
      <c r="F4" s="31" t="s">
        <v>149</v>
      </c>
      <c r="G4" s="23">
        <v>1</v>
      </c>
      <c r="H4" s="19">
        <v>2</v>
      </c>
      <c r="I4" s="23">
        <f>(G4*H4)</f>
        <v>2</v>
      </c>
    </row>
    <row r="5" spans="1:9" ht="15.75">
      <c r="A5" s="30" t="s">
        <v>130</v>
      </c>
      <c r="B5" s="31" t="s">
        <v>150</v>
      </c>
      <c r="C5" s="31" t="s">
        <v>151</v>
      </c>
      <c r="D5" s="31" t="s">
        <v>79</v>
      </c>
      <c r="E5" s="31" t="s">
        <v>9</v>
      </c>
      <c r="F5" s="31" t="s">
        <v>152</v>
      </c>
      <c r="G5" s="23">
        <v>2.75</v>
      </c>
      <c r="H5" s="19">
        <v>2</v>
      </c>
      <c r="I5" s="23">
        <f>(G5*H5)</f>
        <v>5.5</v>
      </c>
    </row>
    <row r="6" spans="1:9" ht="15.75">
      <c r="A6" s="30" t="s">
        <v>72</v>
      </c>
      <c r="B6" s="31" t="s">
        <v>144</v>
      </c>
      <c r="C6" s="31" t="s">
        <v>145</v>
      </c>
      <c r="D6" s="31" t="s">
        <v>146</v>
      </c>
      <c r="E6" s="31" t="s">
        <v>193</v>
      </c>
      <c r="F6" s="31" t="s">
        <v>147</v>
      </c>
      <c r="G6" s="23">
        <v>3.5</v>
      </c>
      <c r="H6" s="19">
        <v>2</v>
      </c>
      <c r="I6" s="23">
        <f>(G6*H6)</f>
        <v>7</v>
      </c>
    </row>
    <row r="7" spans="1:9" ht="15.75">
      <c r="A7" s="30" t="s">
        <v>131</v>
      </c>
      <c r="B7" s="31" t="s">
        <v>50</v>
      </c>
      <c r="C7" s="31" t="s">
        <v>153</v>
      </c>
      <c r="D7" s="31" t="s">
        <v>78</v>
      </c>
      <c r="E7" s="31" t="s">
        <v>103</v>
      </c>
      <c r="F7" s="31" t="s">
        <v>154</v>
      </c>
      <c r="G7" s="23">
        <v>4</v>
      </c>
      <c r="H7" s="19">
        <v>2</v>
      </c>
      <c r="I7" s="23">
        <f>(G7*H7)</f>
        <v>8</v>
      </c>
    </row>
    <row r="9" spans="1:9">
      <c r="F9" s="27" t="s">
        <v>198</v>
      </c>
    </row>
    <row r="10" spans="1:9">
      <c r="F10" s="27"/>
    </row>
    <row r="11" spans="1:9" ht="122.25" customHeight="1">
      <c r="F11" s="27"/>
    </row>
    <row r="12" spans="1:9" ht="23.25">
      <c r="A12" s="61" t="s">
        <v>196</v>
      </c>
      <c r="B12" s="61"/>
      <c r="C12" s="61"/>
      <c r="D12" s="61"/>
      <c r="E12" s="61"/>
      <c r="F12" s="61"/>
      <c r="G12" s="61"/>
      <c r="H12" s="62" t="s">
        <v>195</v>
      </c>
      <c r="I12" s="62"/>
    </row>
    <row r="13" spans="1:9" ht="15.75">
      <c r="A13" s="29" t="s">
        <v>70</v>
      </c>
      <c r="B13" s="29" t="s">
        <v>0</v>
      </c>
      <c r="C13" s="29" t="s">
        <v>1</v>
      </c>
      <c r="D13" s="29" t="s">
        <v>2</v>
      </c>
      <c r="E13" s="29" t="s">
        <v>3</v>
      </c>
      <c r="F13" s="29" t="s">
        <v>4</v>
      </c>
      <c r="G13" s="2" t="s">
        <v>124</v>
      </c>
      <c r="H13" s="2" t="s">
        <v>194</v>
      </c>
      <c r="I13" s="2" t="s">
        <v>5</v>
      </c>
    </row>
    <row r="14" spans="1:9" ht="15.75">
      <c r="A14" s="30" t="s">
        <v>71</v>
      </c>
      <c r="B14" s="31" t="s">
        <v>7</v>
      </c>
      <c r="C14" s="31" t="s">
        <v>31</v>
      </c>
      <c r="D14" s="31" t="s">
        <v>174</v>
      </c>
      <c r="E14" s="31" t="s">
        <v>9</v>
      </c>
      <c r="F14" s="31" t="s">
        <v>175</v>
      </c>
      <c r="G14" s="23">
        <v>0.75</v>
      </c>
      <c r="H14" s="19">
        <v>2</v>
      </c>
      <c r="I14" s="23">
        <f t="shared" ref="I14:I30" si="0">(G14*H14)</f>
        <v>1.5</v>
      </c>
    </row>
    <row r="15" spans="1:9" ht="15.75">
      <c r="A15" s="30" t="s">
        <v>71</v>
      </c>
      <c r="B15" s="31" t="s">
        <v>176</v>
      </c>
      <c r="C15" s="31" t="s">
        <v>182</v>
      </c>
      <c r="D15" s="31" t="s">
        <v>86</v>
      </c>
      <c r="E15" s="31" t="s">
        <v>9</v>
      </c>
      <c r="F15" s="31" t="s">
        <v>205</v>
      </c>
      <c r="G15" s="23">
        <v>0.75</v>
      </c>
      <c r="H15" s="19">
        <v>2</v>
      </c>
      <c r="I15" s="23">
        <f t="shared" si="0"/>
        <v>1.5</v>
      </c>
    </row>
    <row r="16" spans="1:9" ht="15.75">
      <c r="A16" s="30" t="s">
        <v>206</v>
      </c>
      <c r="B16" s="31" t="s">
        <v>53</v>
      </c>
      <c r="C16" s="31" t="s">
        <v>54</v>
      </c>
      <c r="D16" s="31" t="s">
        <v>55</v>
      </c>
      <c r="E16" s="31" t="s">
        <v>160</v>
      </c>
      <c r="F16" s="31" t="s">
        <v>189</v>
      </c>
      <c r="G16" s="23">
        <v>1</v>
      </c>
      <c r="H16" s="19">
        <v>2</v>
      </c>
      <c r="I16" s="23">
        <f t="shared" si="0"/>
        <v>2</v>
      </c>
    </row>
    <row r="17" spans="1:9" ht="15.75">
      <c r="A17" s="30" t="s">
        <v>206</v>
      </c>
      <c r="B17" s="31" t="s">
        <v>38</v>
      </c>
      <c r="C17" s="31" t="s">
        <v>39</v>
      </c>
      <c r="D17" s="31" t="s">
        <v>191</v>
      </c>
      <c r="E17" s="31" t="s">
        <v>158</v>
      </c>
      <c r="F17" s="31" t="s">
        <v>188</v>
      </c>
      <c r="G17" s="23">
        <v>1</v>
      </c>
      <c r="H17" s="19">
        <v>2</v>
      </c>
      <c r="I17" s="23">
        <f t="shared" si="0"/>
        <v>2</v>
      </c>
    </row>
    <row r="18" spans="1:9" ht="15.75">
      <c r="A18" s="30" t="s">
        <v>206</v>
      </c>
      <c r="B18" s="31" t="s">
        <v>15</v>
      </c>
      <c r="C18" s="31" t="s">
        <v>16</v>
      </c>
      <c r="D18" s="31" t="s">
        <v>78</v>
      </c>
      <c r="E18" s="31" t="s">
        <v>9</v>
      </c>
      <c r="F18" s="31" t="s">
        <v>166</v>
      </c>
      <c r="G18" s="23">
        <v>1</v>
      </c>
      <c r="H18" s="19">
        <v>2</v>
      </c>
      <c r="I18" s="23">
        <f t="shared" si="0"/>
        <v>2</v>
      </c>
    </row>
    <row r="19" spans="1:9" ht="15.75">
      <c r="A19" s="30" t="s">
        <v>207</v>
      </c>
      <c r="B19" s="31" t="s">
        <v>144</v>
      </c>
      <c r="C19" s="31" t="s">
        <v>145</v>
      </c>
      <c r="D19" s="31" t="s">
        <v>155</v>
      </c>
      <c r="E19" s="31" t="s">
        <v>193</v>
      </c>
      <c r="F19" s="31" t="s">
        <v>190</v>
      </c>
      <c r="G19" s="23">
        <v>1.25</v>
      </c>
      <c r="H19" s="19">
        <v>2</v>
      </c>
      <c r="I19" s="23">
        <f t="shared" si="0"/>
        <v>2.5</v>
      </c>
    </row>
    <row r="20" spans="1:9" ht="15.75">
      <c r="A20" s="30" t="s">
        <v>207</v>
      </c>
      <c r="B20" s="31" t="s">
        <v>15</v>
      </c>
      <c r="C20" s="31" t="s">
        <v>185</v>
      </c>
      <c r="D20" s="31" t="s">
        <v>86</v>
      </c>
      <c r="E20" s="31" t="s">
        <v>9</v>
      </c>
      <c r="F20" s="31" t="s">
        <v>183</v>
      </c>
      <c r="G20" s="23">
        <v>1.25</v>
      </c>
      <c r="H20" s="19">
        <v>2</v>
      </c>
      <c r="I20" s="23">
        <f t="shared" si="0"/>
        <v>2.5</v>
      </c>
    </row>
    <row r="21" spans="1:9" ht="15.75">
      <c r="A21" s="30" t="s">
        <v>208</v>
      </c>
      <c r="B21" s="31" t="s">
        <v>157</v>
      </c>
      <c r="C21" s="31" t="s">
        <v>35</v>
      </c>
      <c r="D21" s="31" t="s">
        <v>191</v>
      </c>
      <c r="E21" s="31" t="s">
        <v>158</v>
      </c>
      <c r="F21" s="31" t="s">
        <v>159</v>
      </c>
      <c r="G21" s="23">
        <v>1.5</v>
      </c>
      <c r="H21" s="19">
        <v>2</v>
      </c>
      <c r="I21" s="23">
        <f t="shared" si="0"/>
        <v>3</v>
      </c>
    </row>
    <row r="22" spans="1:9" ht="15.75">
      <c r="A22" s="30" t="s">
        <v>208</v>
      </c>
      <c r="B22" s="31" t="s">
        <v>53</v>
      </c>
      <c r="C22" s="31" t="s">
        <v>54</v>
      </c>
      <c r="D22" s="31" t="s">
        <v>55</v>
      </c>
      <c r="E22" s="31" t="s">
        <v>160</v>
      </c>
      <c r="F22" s="31" t="s">
        <v>165</v>
      </c>
      <c r="G22" s="23">
        <v>1.5</v>
      </c>
      <c r="H22" s="19">
        <v>2</v>
      </c>
      <c r="I22" s="23">
        <f t="shared" si="0"/>
        <v>3</v>
      </c>
    </row>
    <row r="23" spans="1:9" ht="15.75">
      <c r="A23" s="30" t="s">
        <v>208</v>
      </c>
      <c r="B23" s="31" t="s">
        <v>10</v>
      </c>
      <c r="C23" s="31" t="s">
        <v>178</v>
      </c>
      <c r="D23" s="31" t="s">
        <v>55</v>
      </c>
      <c r="E23" s="31" t="s">
        <v>9</v>
      </c>
      <c r="F23" s="31" t="s">
        <v>179</v>
      </c>
      <c r="G23" s="23">
        <v>1.5</v>
      </c>
      <c r="H23" s="19">
        <v>2</v>
      </c>
      <c r="I23" s="23">
        <f t="shared" si="0"/>
        <v>3</v>
      </c>
    </row>
    <row r="24" spans="1:9" ht="15.75">
      <c r="A24" s="30" t="s">
        <v>138</v>
      </c>
      <c r="B24" s="31" t="s">
        <v>167</v>
      </c>
      <c r="C24" s="31" t="s">
        <v>168</v>
      </c>
      <c r="D24" s="31" t="s">
        <v>155</v>
      </c>
      <c r="E24" s="31" t="s">
        <v>160</v>
      </c>
      <c r="F24" s="31" t="s">
        <v>169</v>
      </c>
      <c r="G24" s="23">
        <v>1.75</v>
      </c>
      <c r="H24" s="19">
        <v>2</v>
      </c>
      <c r="I24" s="23">
        <f t="shared" si="0"/>
        <v>3.5</v>
      </c>
    </row>
    <row r="25" spans="1:9" ht="15.75">
      <c r="A25" s="30" t="s">
        <v>209</v>
      </c>
      <c r="B25" s="31" t="s">
        <v>32</v>
      </c>
      <c r="C25" s="31" t="s">
        <v>33</v>
      </c>
      <c r="D25" s="31" t="s">
        <v>82</v>
      </c>
      <c r="E25" s="31" t="s">
        <v>162</v>
      </c>
      <c r="F25" s="31" t="s">
        <v>163</v>
      </c>
      <c r="G25" s="23">
        <v>2</v>
      </c>
      <c r="H25" s="19">
        <v>2</v>
      </c>
      <c r="I25" s="23">
        <f t="shared" si="0"/>
        <v>4</v>
      </c>
    </row>
    <row r="26" spans="1:9" ht="15.75">
      <c r="A26" s="30" t="s">
        <v>209</v>
      </c>
      <c r="B26" s="31" t="s">
        <v>176</v>
      </c>
      <c r="C26" s="31" t="s">
        <v>168</v>
      </c>
      <c r="D26" s="31" t="s">
        <v>191</v>
      </c>
      <c r="E26" s="31" t="s">
        <v>160</v>
      </c>
      <c r="F26" s="31" t="s">
        <v>177</v>
      </c>
      <c r="G26" s="23">
        <v>2</v>
      </c>
      <c r="H26" s="19">
        <v>2</v>
      </c>
      <c r="I26" s="23">
        <f t="shared" si="0"/>
        <v>4</v>
      </c>
    </row>
    <row r="27" spans="1:9" ht="15.75">
      <c r="A27" s="30" t="s">
        <v>209</v>
      </c>
      <c r="B27" s="31" t="s">
        <v>41</v>
      </c>
      <c r="C27" s="31" t="s">
        <v>42</v>
      </c>
      <c r="D27" s="31" t="s">
        <v>43</v>
      </c>
      <c r="E27" s="31" t="s">
        <v>162</v>
      </c>
      <c r="F27" s="31" t="s">
        <v>184</v>
      </c>
      <c r="G27" s="23">
        <v>2</v>
      </c>
      <c r="H27" s="19">
        <v>2</v>
      </c>
      <c r="I27" s="23">
        <f t="shared" si="0"/>
        <v>4</v>
      </c>
    </row>
    <row r="28" spans="1:9" ht="15.75">
      <c r="A28" s="30" t="s">
        <v>209</v>
      </c>
      <c r="B28" s="31" t="s">
        <v>50</v>
      </c>
      <c r="C28" s="31" t="s">
        <v>170</v>
      </c>
      <c r="D28" s="31" t="s">
        <v>172</v>
      </c>
      <c r="E28" s="31" t="s">
        <v>171</v>
      </c>
      <c r="F28" s="31" t="s">
        <v>173</v>
      </c>
      <c r="G28" s="23">
        <v>2</v>
      </c>
      <c r="H28" s="19">
        <v>2</v>
      </c>
      <c r="I28" s="23">
        <f t="shared" si="0"/>
        <v>4</v>
      </c>
    </row>
    <row r="29" spans="1:9" ht="15.75">
      <c r="A29" s="30" t="s">
        <v>76</v>
      </c>
      <c r="B29" s="31" t="s">
        <v>10</v>
      </c>
      <c r="C29" s="31" t="s">
        <v>11</v>
      </c>
      <c r="D29" s="31" t="s">
        <v>191</v>
      </c>
      <c r="E29" s="31" t="s">
        <v>160</v>
      </c>
      <c r="F29" s="31" t="s">
        <v>161</v>
      </c>
      <c r="G29" s="23">
        <v>2.5</v>
      </c>
      <c r="H29" s="19">
        <v>2</v>
      </c>
      <c r="I29" s="23">
        <f t="shared" si="0"/>
        <v>5</v>
      </c>
    </row>
    <row r="30" spans="1:9" ht="15.75">
      <c r="A30" s="30" t="s">
        <v>77</v>
      </c>
      <c r="B30" s="31" t="s">
        <v>17</v>
      </c>
      <c r="C30" s="31" t="s">
        <v>153</v>
      </c>
      <c r="D30" s="31" t="s">
        <v>180</v>
      </c>
      <c r="E30" s="31" t="s">
        <v>103</v>
      </c>
      <c r="F30" s="31" t="s">
        <v>181</v>
      </c>
      <c r="G30" s="23">
        <v>2.75</v>
      </c>
      <c r="H30" s="19">
        <v>2</v>
      </c>
      <c r="I30" s="23">
        <f t="shared" si="0"/>
        <v>5.5</v>
      </c>
    </row>
    <row r="33" spans="6:6">
      <c r="F33" s="27" t="s">
        <v>192</v>
      </c>
    </row>
  </sheetData>
  <sortState ref="B14:I30">
    <sortCondition ref="I14:I30"/>
  </sortState>
  <mergeCells count="4">
    <mergeCell ref="A2:F2"/>
    <mergeCell ref="H2:I2"/>
    <mergeCell ref="A12:G12"/>
    <mergeCell ref="H12:I12"/>
  </mergeCells>
  <pageMargins left="0.7" right="0.7" top="0.75" bottom="0.75" header="0.3" footer="0.3"/>
  <pageSetup paperSize="9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2"/>
  <sheetViews>
    <sheetView topLeftCell="A6" workbookViewId="0">
      <selection sqref="A1:S17"/>
    </sheetView>
  </sheetViews>
  <sheetFormatPr defaultRowHeight="15"/>
  <cols>
    <col min="1" max="1" width="7.85546875" customWidth="1"/>
    <col min="2" max="2" width="8.85546875" customWidth="1"/>
    <col min="3" max="3" width="11.140625" customWidth="1"/>
    <col min="4" max="4" width="8.7109375" bestFit="1" customWidth="1"/>
    <col min="5" max="5" width="8.85546875" bestFit="1" customWidth="1"/>
    <col min="6" max="6" width="14.28515625" bestFit="1" customWidth="1"/>
    <col min="7" max="16" width="5.28515625" customWidth="1"/>
    <col min="17" max="17" width="6.42578125" customWidth="1"/>
    <col min="18" max="18" width="7" customWidth="1"/>
  </cols>
  <sheetData>
    <row r="1" spans="1:18" ht="90.75" customHeight="1"/>
    <row r="2" spans="1:18" ht="36">
      <c r="A2" s="66" t="s">
        <v>200</v>
      </c>
      <c r="B2" s="66"/>
      <c r="C2" s="66"/>
      <c r="D2" s="66"/>
      <c r="E2" s="66"/>
      <c r="F2" s="66"/>
      <c r="G2" s="35"/>
      <c r="O2" s="60" t="s">
        <v>195</v>
      </c>
      <c r="P2" s="60"/>
      <c r="Q2" s="60"/>
      <c r="R2" s="60"/>
    </row>
    <row r="3" spans="1:18">
      <c r="A3" s="67" t="s">
        <v>70</v>
      </c>
      <c r="B3" s="68" t="s">
        <v>0</v>
      </c>
      <c r="C3" s="68" t="s">
        <v>1</v>
      </c>
      <c r="D3" s="68" t="s">
        <v>2</v>
      </c>
      <c r="E3" s="68" t="s">
        <v>3</v>
      </c>
      <c r="F3" s="68" t="s">
        <v>4</v>
      </c>
      <c r="G3" s="67" t="s">
        <v>199</v>
      </c>
      <c r="H3" s="67"/>
      <c r="I3" s="67"/>
      <c r="J3" s="67"/>
      <c r="K3" s="67"/>
      <c r="L3" s="67"/>
      <c r="M3" s="67"/>
      <c r="N3" s="67"/>
      <c r="O3" s="67"/>
      <c r="P3" s="67"/>
      <c r="Q3" s="63" t="s">
        <v>5</v>
      </c>
      <c r="R3" s="65" t="s">
        <v>124</v>
      </c>
    </row>
    <row r="4" spans="1:18">
      <c r="A4" s="67"/>
      <c r="B4" s="69"/>
      <c r="C4" s="69"/>
      <c r="D4" s="69"/>
      <c r="E4" s="69"/>
      <c r="F4" s="69"/>
      <c r="G4" s="2">
        <v>1</v>
      </c>
      <c r="H4" s="2">
        <v>2</v>
      </c>
      <c r="I4" s="2">
        <v>3</v>
      </c>
      <c r="J4" s="2">
        <v>4</v>
      </c>
      <c r="K4" s="2">
        <v>5</v>
      </c>
      <c r="L4" s="2">
        <v>6</v>
      </c>
      <c r="M4" s="2">
        <v>7</v>
      </c>
      <c r="N4" s="36">
        <v>8</v>
      </c>
      <c r="O4" s="36">
        <v>9</v>
      </c>
      <c r="P4" s="36">
        <v>10</v>
      </c>
      <c r="Q4" s="64"/>
      <c r="R4" s="65"/>
    </row>
    <row r="5" spans="1:18" ht="15.75">
      <c r="A5" s="38">
        <v>1</v>
      </c>
      <c r="B5" s="37" t="s">
        <v>17</v>
      </c>
      <c r="C5" s="37" t="s">
        <v>18</v>
      </c>
      <c r="D5" s="37" t="s">
        <v>55</v>
      </c>
      <c r="E5" s="37" t="s">
        <v>148</v>
      </c>
      <c r="F5" s="37" t="s">
        <v>149</v>
      </c>
      <c r="G5" s="39">
        <v>10</v>
      </c>
      <c r="H5" s="39">
        <v>9</v>
      </c>
      <c r="I5" s="39">
        <v>8</v>
      </c>
      <c r="J5" s="39">
        <v>7</v>
      </c>
      <c r="K5" s="39">
        <v>7</v>
      </c>
      <c r="L5" s="39">
        <v>7</v>
      </c>
      <c r="M5" s="39">
        <v>7</v>
      </c>
      <c r="N5" s="4">
        <v>6</v>
      </c>
      <c r="O5" s="4">
        <v>6</v>
      </c>
      <c r="P5" s="4">
        <v>6</v>
      </c>
      <c r="Q5" s="4">
        <f>SUM(G5:P5)</f>
        <v>73</v>
      </c>
      <c r="R5" s="18">
        <f>100-Q5</f>
        <v>27</v>
      </c>
    </row>
    <row r="6" spans="1:18" ht="15.75">
      <c r="A6" s="39">
        <v>2</v>
      </c>
      <c r="B6" s="37" t="s">
        <v>144</v>
      </c>
      <c r="C6" s="37" t="s">
        <v>145</v>
      </c>
      <c r="D6" s="37" t="s">
        <v>146</v>
      </c>
      <c r="E6" s="37" t="s">
        <v>193</v>
      </c>
      <c r="F6" s="37" t="s">
        <v>147</v>
      </c>
      <c r="G6" s="39">
        <v>9</v>
      </c>
      <c r="H6" s="39">
        <v>8</v>
      </c>
      <c r="I6" s="39">
        <v>8</v>
      </c>
      <c r="J6" s="39">
        <v>8</v>
      </c>
      <c r="K6" s="39">
        <v>7</v>
      </c>
      <c r="L6" s="39">
        <v>7</v>
      </c>
      <c r="M6" s="39">
        <v>6</v>
      </c>
      <c r="N6" s="4">
        <v>6</v>
      </c>
      <c r="O6" s="4">
        <v>5</v>
      </c>
      <c r="P6" s="4">
        <v>3</v>
      </c>
      <c r="Q6" s="4">
        <f>SUM(G6:P6)</f>
        <v>67</v>
      </c>
      <c r="R6" s="18">
        <f t="shared" ref="R6:R8" si="0">100-Q6</f>
        <v>33</v>
      </c>
    </row>
    <row r="7" spans="1:18" ht="15.75">
      <c r="A7" s="39">
        <v>3</v>
      </c>
      <c r="B7" s="37" t="s">
        <v>150</v>
      </c>
      <c r="C7" s="37" t="s">
        <v>151</v>
      </c>
      <c r="D7" s="37" t="s">
        <v>79</v>
      </c>
      <c r="E7" s="37" t="s">
        <v>9</v>
      </c>
      <c r="F7" s="37" t="s">
        <v>152</v>
      </c>
      <c r="G7" s="39">
        <v>10</v>
      </c>
      <c r="H7" s="39">
        <v>8</v>
      </c>
      <c r="I7" s="39">
        <v>8</v>
      </c>
      <c r="J7" s="39">
        <v>7</v>
      </c>
      <c r="K7" s="39">
        <v>6</v>
      </c>
      <c r="L7" s="39">
        <v>6</v>
      </c>
      <c r="M7" s="39">
        <v>5</v>
      </c>
      <c r="N7" s="4">
        <v>4</v>
      </c>
      <c r="O7" s="4">
        <v>4</v>
      </c>
      <c r="P7" s="4">
        <v>3</v>
      </c>
      <c r="Q7" s="4">
        <f>SUM(G7:P7)</f>
        <v>61</v>
      </c>
      <c r="R7" s="18">
        <f t="shared" si="0"/>
        <v>39</v>
      </c>
    </row>
    <row r="8" spans="1:18" ht="15.75">
      <c r="A8" s="39">
        <v>4</v>
      </c>
      <c r="B8" s="37" t="s">
        <v>50</v>
      </c>
      <c r="C8" s="37" t="s">
        <v>153</v>
      </c>
      <c r="D8" s="37" t="s">
        <v>78</v>
      </c>
      <c r="E8" s="37" t="s">
        <v>103</v>
      </c>
      <c r="F8" s="37" t="s">
        <v>154</v>
      </c>
      <c r="G8" s="39">
        <v>8</v>
      </c>
      <c r="H8" s="39">
        <v>8</v>
      </c>
      <c r="I8" s="39">
        <v>8</v>
      </c>
      <c r="J8" s="39">
        <v>7</v>
      </c>
      <c r="K8" s="39">
        <v>7</v>
      </c>
      <c r="L8" s="39">
        <v>6</v>
      </c>
      <c r="M8" s="39">
        <v>5</v>
      </c>
      <c r="N8" s="4">
        <v>4</v>
      </c>
      <c r="O8" s="4">
        <v>2</v>
      </c>
      <c r="P8" s="4">
        <v>0</v>
      </c>
      <c r="Q8" s="4">
        <f>SUM(G8:P8)</f>
        <v>55</v>
      </c>
      <c r="R8" s="18">
        <f t="shared" si="0"/>
        <v>45</v>
      </c>
    </row>
    <row r="10" spans="1:18">
      <c r="E10" t="s">
        <v>202</v>
      </c>
    </row>
    <row r="12" spans="1:18">
      <c r="E12" t="s">
        <v>201</v>
      </c>
    </row>
    <row r="15" spans="1:18" ht="103.5" customHeight="1"/>
    <row r="19" spans="1:18" ht="36">
      <c r="A19" s="66" t="s">
        <v>212</v>
      </c>
      <c r="B19" s="66"/>
      <c r="C19" s="66"/>
      <c r="D19" s="66"/>
      <c r="E19" s="66"/>
      <c r="F19" s="66"/>
      <c r="G19" s="35"/>
      <c r="O19" s="60" t="s">
        <v>195</v>
      </c>
      <c r="P19" s="60"/>
      <c r="Q19" s="60"/>
      <c r="R19" s="60"/>
    </row>
    <row r="20" spans="1:18">
      <c r="A20" s="67" t="s">
        <v>70</v>
      </c>
      <c r="B20" s="68" t="s">
        <v>0</v>
      </c>
      <c r="C20" s="68" t="s">
        <v>1</v>
      </c>
      <c r="D20" s="68" t="s">
        <v>2</v>
      </c>
      <c r="E20" s="68" t="s">
        <v>3</v>
      </c>
      <c r="F20" s="68" t="s">
        <v>4</v>
      </c>
      <c r="G20" s="67" t="s">
        <v>199</v>
      </c>
      <c r="H20" s="67"/>
      <c r="I20" s="67"/>
      <c r="J20" s="67"/>
      <c r="K20" s="67"/>
      <c r="L20" s="67"/>
      <c r="M20" s="67"/>
      <c r="N20" s="67"/>
      <c r="O20" s="67"/>
      <c r="P20" s="67"/>
      <c r="Q20" s="63" t="s">
        <v>5</v>
      </c>
      <c r="R20" s="65" t="s">
        <v>124</v>
      </c>
    </row>
    <row r="21" spans="1:18">
      <c r="A21" s="67"/>
      <c r="B21" s="69"/>
      <c r="C21" s="69"/>
      <c r="D21" s="69"/>
      <c r="E21" s="69"/>
      <c r="F21" s="69"/>
      <c r="G21" s="2">
        <v>1</v>
      </c>
      <c r="H21" s="2">
        <v>2</v>
      </c>
      <c r="I21" s="2">
        <v>3</v>
      </c>
      <c r="J21" s="2">
        <v>4</v>
      </c>
      <c r="K21" s="2">
        <v>5</v>
      </c>
      <c r="L21" s="2">
        <v>6</v>
      </c>
      <c r="M21" s="2">
        <v>7</v>
      </c>
      <c r="N21" s="36">
        <v>8</v>
      </c>
      <c r="O21" s="36">
        <v>9</v>
      </c>
      <c r="P21" s="36">
        <v>10</v>
      </c>
      <c r="Q21" s="64"/>
      <c r="R21" s="65"/>
    </row>
    <row r="22" spans="1:18" ht="15.75">
      <c r="A22" s="42">
        <v>1</v>
      </c>
      <c r="B22" s="31" t="s">
        <v>38</v>
      </c>
      <c r="C22" s="31" t="s">
        <v>39</v>
      </c>
      <c r="D22" s="31" t="s">
        <v>191</v>
      </c>
      <c r="E22" s="31" t="s">
        <v>158</v>
      </c>
      <c r="F22" s="31" t="s">
        <v>188</v>
      </c>
      <c r="G22" s="39">
        <v>9</v>
      </c>
      <c r="H22" s="39">
        <v>9</v>
      </c>
      <c r="I22" s="39">
        <v>9</v>
      </c>
      <c r="J22" s="39">
        <v>9</v>
      </c>
      <c r="K22" s="39">
        <v>9</v>
      </c>
      <c r="L22" s="39">
        <v>8</v>
      </c>
      <c r="M22" s="39">
        <v>8</v>
      </c>
      <c r="N22" s="4">
        <v>8</v>
      </c>
      <c r="O22" s="4">
        <v>7</v>
      </c>
      <c r="P22" s="4">
        <v>6</v>
      </c>
      <c r="Q22" s="4">
        <f t="shared" ref="Q22:Q38" si="1">SUM(G22:P22)</f>
        <v>82</v>
      </c>
      <c r="R22" s="18">
        <f t="shared" ref="R22:R38" si="2">100-Q22</f>
        <v>18</v>
      </c>
    </row>
    <row r="23" spans="1:18" ht="15.75">
      <c r="A23" s="43">
        <v>2</v>
      </c>
      <c r="B23" s="31" t="s">
        <v>144</v>
      </c>
      <c r="C23" s="31" t="s">
        <v>145</v>
      </c>
      <c r="D23" s="31" t="s">
        <v>155</v>
      </c>
      <c r="E23" s="31" t="s">
        <v>193</v>
      </c>
      <c r="F23" s="31" t="s">
        <v>190</v>
      </c>
      <c r="G23" s="39">
        <v>9</v>
      </c>
      <c r="H23" s="39">
        <v>9</v>
      </c>
      <c r="I23" s="39">
        <v>9</v>
      </c>
      <c r="J23" s="39">
        <v>9</v>
      </c>
      <c r="K23" s="39">
        <v>8</v>
      </c>
      <c r="L23" s="39">
        <v>8</v>
      </c>
      <c r="M23" s="39">
        <v>8</v>
      </c>
      <c r="N23" s="4">
        <v>8</v>
      </c>
      <c r="O23" s="4">
        <v>7</v>
      </c>
      <c r="P23" s="4">
        <v>6</v>
      </c>
      <c r="Q23" s="4">
        <f t="shared" si="1"/>
        <v>81</v>
      </c>
      <c r="R23" s="18">
        <f t="shared" si="2"/>
        <v>19</v>
      </c>
    </row>
    <row r="24" spans="1:18" ht="15.75">
      <c r="A24" s="44" t="s">
        <v>210</v>
      </c>
      <c r="B24" s="31" t="s">
        <v>53</v>
      </c>
      <c r="C24" s="31" t="s">
        <v>54</v>
      </c>
      <c r="D24" s="31" t="s">
        <v>55</v>
      </c>
      <c r="E24" s="31" t="s">
        <v>160</v>
      </c>
      <c r="F24" s="31" t="s">
        <v>165</v>
      </c>
      <c r="G24" s="39">
        <v>10</v>
      </c>
      <c r="H24" s="39">
        <v>9</v>
      </c>
      <c r="I24" s="39">
        <v>8</v>
      </c>
      <c r="J24" s="39">
        <v>8</v>
      </c>
      <c r="K24" s="39">
        <v>8</v>
      </c>
      <c r="L24" s="39">
        <v>8</v>
      </c>
      <c r="M24" s="39">
        <v>8</v>
      </c>
      <c r="N24" s="4">
        <v>7</v>
      </c>
      <c r="O24" s="4">
        <v>7</v>
      </c>
      <c r="P24" s="4">
        <v>7</v>
      </c>
      <c r="Q24" s="4">
        <f t="shared" si="1"/>
        <v>80</v>
      </c>
      <c r="R24" s="18">
        <f t="shared" si="2"/>
        <v>20</v>
      </c>
    </row>
    <row r="25" spans="1:18" ht="15.75">
      <c r="A25" s="44" t="s">
        <v>210</v>
      </c>
      <c r="B25" s="31" t="s">
        <v>50</v>
      </c>
      <c r="C25" s="31" t="s">
        <v>170</v>
      </c>
      <c r="D25" s="31" t="s">
        <v>172</v>
      </c>
      <c r="E25" s="31" t="s">
        <v>171</v>
      </c>
      <c r="F25" s="31" t="s">
        <v>173</v>
      </c>
      <c r="G25" s="39">
        <v>10</v>
      </c>
      <c r="H25" s="39">
        <v>10</v>
      </c>
      <c r="I25" s="39">
        <v>9</v>
      </c>
      <c r="J25" s="39">
        <v>8</v>
      </c>
      <c r="K25" s="39">
        <v>8</v>
      </c>
      <c r="L25" s="39">
        <v>8</v>
      </c>
      <c r="M25" s="39">
        <v>7</v>
      </c>
      <c r="N25" s="4">
        <v>7</v>
      </c>
      <c r="O25" s="4">
        <v>7</v>
      </c>
      <c r="P25" s="4">
        <v>6</v>
      </c>
      <c r="Q25" s="4">
        <f t="shared" si="1"/>
        <v>80</v>
      </c>
      <c r="R25" s="18">
        <f t="shared" si="2"/>
        <v>20</v>
      </c>
    </row>
    <row r="26" spans="1:18" ht="15.75">
      <c r="A26" s="42">
        <v>5</v>
      </c>
      <c r="B26" s="31" t="s">
        <v>10</v>
      </c>
      <c r="C26" s="31" t="s">
        <v>178</v>
      </c>
      <c r="D26" s="31" t="s">
        <v>55</v>
      </c>
      <c r="E26" s="31" t="s">
        <v>9</v>
      </c>
      <c r="F26" s="31" t="s">
        <v>179</v>
      </c>
      <c r="G26" s="39">
        <v>9</v>
      </c>
      <c r="H26" s="39">
        <v>9</v>
      </c>
      <c r="I26" s="39">
        <v>9</v>
      </c>
      <c r="J26" s="39">
        <v>8</v>
      </c>
      <c r="K26" s="39">
        <v>8</v>
      </c>
      <c r="L26" s="39">
        <v>8</v>
      </c>
      <c r="M26" s="39">
        <v>7</v>
      </c>
      <c r="N26" s="4">
        <v>7</v>
      </c>
      <c r="O26" s="4">
        <v>7</v>
      </c>
      <c r="P26" s="4">
        <v>7</v>
      </c>
      <c r="Q26" s="4">
        <f t="shared" si="1"/>
        <v>79</v>
      </c>
      <c r="R26" s="18">
        <f t="shared" si="2"/>
        <v>21</v>
      </c>
    </row>
    <row r="27" spans="1:18" ht="15.75">
      <c r="A27" s="44" t="s">
        <v>211</v>
      </c>
      <c r="B27" s="31" t="s">
        <v>15</v>
      </c>
      <c r="C27" s="31" t="s">
        <v>16</v>
      </c>
      <c r="D27" s="31" t="s">
        <v>78</v>
      </c>
      <c r="E27" s="31" t="s">
        <v>9</v>
      </c>
      <c r="F27" s="31" t="s">
        <v>166</v>
      </c>
      <c r="G27" s="39">
        <v>9</v>
      </c>
      <c r="H27" s="39">
        <v>9</v>
      </c>
      <c r="I27" s="39">
        <v>9</v>
      </c>
      <c r="J27" s="39">
        <v>9</v>
      </c>
      <c r="K27" s="39">
        <v>8</v>
      </c>
      <c r="L27" s="39">
        <v>7</v>
      </c>
      <c r="M27" s="39">
        <v>7</v>
      </c>
      <c r="N27" s="4">
        <v>7</v>
      </c>
      <c r="O27" s="4">
        <v>7</v>
      </c>
      <c r="P27" s="4">
        <v>5</v>
      </c>
      <c r="Q27" s="4">
        <f t="shared" si="1"/>
        <v>77</v>
      </c>
      <c r="R27" s="18">
        <f t="shared" si="2"/>
        <v>23</v>
      </c>
    </row>
    <row r="28" spans="1:18" ht="15.75">
      <c r="A28" s="44" t="s">
        <v>211</v>
      </c>
      <c r="B28" s="31" t="s">
        <v>157</v>
      </c>
      <c r="C28" s="31" t="s">
        <v>35</v>
      </c>
      <c r="D28" s="31" t="s">
        <v>191</v>
      </c>
      <c r="E28" s="31" t="s">
        <v>158</v>
      </c>
      <c r="F28" s="31" t="s">
        <v>159</v>
      </c>
      <c r="G28" s="39">
        <v>9</v>
      </c>
      <c r="H28" s="39">
        <v>9</v>
      </c>
      <c r="I28" s="39">
        <v>9</v>
      </c>
      <c r="J28" s="39">
        <v>8</v>
      </c>
      <c r="K28" s="39">
        <v>8</v>
      </c>
      <c r="L28" s="39">
        <v>7</v>
      </c>
      <c r="M28" s="39">
        <v>7</v>
      </c>
      <c r="N28" s="4">
        <v>7</v>
      </c>
      <c r="O28" s="4">
        <v>7</v>
      </c>
      <c r="P28" s="4">
        <v>6</v>
      </c>
      <c r="Q28" s="4">
        <f t="shared" si="1"/>
        <v>77</v>
      </c>
      <c r="R28" s="18">
        <f t="shared" si="2"/>
        <v>23</v>
      </c>
    </row>
    <row r="29" spans="1:18" ht="15.75">
      <c r="A29" s="44" t="s">
        <v>211</v>
      </c>
      <c r="B29" s="31" t="s">
        <v>53</v>
      </c>
      <c r="C29" s="31" t="s">
        <v>54</v>
      </c>
      <c r="D29" s="31" t="s">
        <v>55</v>
      </c>
      <c r="E29" s="31" t="s">
        <v>160</v>
      </c>
      <c r="F29" s="31" t="s">
        <v>189</v>
      </c>
      <c r="G29" s="39">
        <v>10</v>
      </c>
      <c r="H29" s="39">
        <v>9</v>
      </c>
      <c r="I29" s="39">
        <v>8</v>
      </c>
      <c r="J29" s="39">
        <v>8</v>
      </c>
      <c r="K29" s="39">
        <v>8</v>
      </c>
      <c r="L29" s="39">
        <v>8</v>
      </c>
      <c r="M29" s="39">
        <v>7</v>
      </c>
      <c r="N29" s="4">
        <v>7</v>
      </c>
      <c r="O29" s="4">
        <v>6</v>
      </c>
      <c r="P29" s="4">
        <v>6</v>
      </c>
      <c r="Q29" s="4">
        <f t="shared" si="1"/>
        <v>77</v>
      </c>
      <c r="R29" s="18">
        <f t="shared" si="2"/>
        <v>23</v>
      </c>
    </row>
    <row r="30" spans="1:18" ht="15.75">
      <c r="A30" s="42">
        <v>9</v>
      </c>
      <c r="B30" s="31" t="s">
        <v>167</v>
      </c>
      <c r="C30" s="31" t="s">
        <v>168</v>
      </c>
      <c r="D30" s="31" t="s">
        <v>155</v>
      </c>
      <c r="E30" s="31" t="s">
        <v>160</v>
      </c>
      <c r="F30" s="31" t="s">
        <v>169</v>
      </c>
      <c r="G30" s="39">
        <v>10</v>
      </c>
      <c r="H30" s="39">
        <v>10</v>
      </c>
      <c r="I30" s="39">
        <v>8</v>
      </c>
      <c r="J30" s="39">
        <v>7</v>
      </c>
      <c r="K30" s="39">
        <v>7</v>
      </c>
      <c r="L30" s="39">
        <v>6</v>
      </c>
      <c r="M30" s="39">
        <v>5</v>
      </c>
      <c r="N30" s="4">
        <v>5</v>
      </c>
      <c r="O30" s="4">
        <v>4</v>
      </c>
      <c r="P30" s="4">
        <v>2</v>
      </c>
      <c r="Q30" s="4">
        <f t="shared" si="1"/>
        <v>64</v>
      </c>
      <c r="R30" s="18">
        <f t="shared" si="2"/>
        <v>36</v>
      </c>
    </row>
    <row r="31" spans="1:18" ht="15.75">
      <c r="A31" s="44" t="s">
        <v>74</v>
      </c>
      <c r="B31" s="31" t="s">
        <v>7</v>
      </c>
      <c r="C31" s="31" t="s">
        <v>31</v>
      </c>
      <c r="D31" s="31" t="s">
        <v>174</v>
      </c>
      <c r="E31" s="31" t="s">
        <v>9</v>
      </c>
      <c r="F31" s="31" t="s">
        <v>175</v>
      </c>
      <c r="G31" s="39">
        <v>9</v>
      </c>
      <c r="H31" s="39">
        <v>8</v>
      </c>
      <c r="I31" s="39">
        <v>7</v>
      </c>
      <c r="J31" s="39">
        <v>6</v>
      </c>
      <c r="K31" s="39">
        <v>6</v>
      </c>
      <c r="L31" s="39">
        <v>6</v>
      </c>
      <c r="M31" s="39">
        <v>6</v>
      </c>
      <c r="N31" s="4">
        <v>6</v>
      </c>
      <c r="O31" s="4">
        <v>5</v>
      </c>
      <c r="P31" s="4">
        <v>4</v>
      </c>
      <c r="Q31" s="4">
        <f t="shared" si="1"/>
        <v>63</v>
      </c>
      <c r="R31" s="18">
        <f t="shared" si="2"/>
        <v>37</v>
      </c>
    </row>
    <row r="32" spans="1:18" ht="15.75">
      <c r="A32" s="44" t="s">
        <v>74</v>
      </c>
      <c r="B32" s="31" t="s">
        <v>17</v>
      </c>
      <c r="C32" s="31" t="s">
        <v>153</v>
      </c>
      <c r="D32" s="31" t="s">
        <v>180</v>
      </c>
      <c r="E32" s="31" t="s">
        <v>103</v>
      </c>
      <c r="F32" s="31" t="s">
        <v>181</v>
      </c>
      <c r="G32" s="39">
        <v>9</v>
      </c>
      <c r="H32" s="39">
        <v>9</v>
      </c>
      <c r="I32" s="39">
        <v>8</v>
      </c>
      <c r="J32" s="39">
        <v>7</v>
      </c>
      <c r="K32" s="39">
        <v>7</v>
      </c>
      <c r="L32" s="39">
        <v>6</v>
      </c>
      <c r="M32" s="39">
        <v>5</v>
      </c>
      <c r="N32" s="4">
        <v>5</v>
      </c>
      <c r="O32" s="4">
        <v>4</v>
      </c>
      <c r="P32" s="4">
        <v>3</v>
      </c>
      <c r="Q32" s="4">
        <f t="shared" si="1"/>
        <v>63</v>
      </c>
      <c r="R32" s="18">
        <f t="shared" si="2"/>
        <v>37</v>
      </c>
    </row>
    <row r="33" spans="1:18" ht="15.75">
      <c r="A33" s="43">
        <v>12</v>
      </c>
      <c r="B33" s="31" t="s">
        <v>41</v>
      </c>
      <c r="C33" s="31" t="s">
        <v>42</v>
      </c>
      <c r="D33" s="31" t="s">
        <v>43</v>
      </c>
      <c r="E33" s="31" t="s">
        <v>162</v>
      </c>
      <c r="F33" s="31" t="s">
        <v>184</v>
      </c>
      <c r="G33" s="39">
        <v>9</v>
      </c>
      <c r="H33" s="39">
        <v>8</v>
      </c>
      <c r="I33" s="39">
        <v>8</v>
      </c>
      <c r="J33" s="39">
        <v>8</v>
      </c>
      <c r="K33" s="39">
        <v>7</v>
      </c>
      <c r="L33" s="39">
        <v>6</v>
      </c>
      <c r="M33" s="39">
        <v>6</v>
      </c>
      <c r="N33" s="4">
        <v>6</v>
      </c>
      <c r="O33" s="4">
        <v>3</v>
      </c>
      <c r="P33" s="4">
        <v>0</v>
      </c>
      <c r="Q33" s="4">
        <f t="shared" si="1"/>
        <v>61</v>
      </c>
      <c r="R33" s="18">
        <f t="shared" si="2"/>
        <v>39</v>
      </c>
    </row>
    <row r="34" spans="1:18" ht="15.75">
      <c r="A34" s="42">
        <v>13</v>
      </c>
      <c r="B34" s="31" t="s">
        <v>176</v>
      </c>
      <c r="C34" s="31" t="s">
        <v>182</v>
      </c>
      <c r="D34" s="31" t="s">
        <v>86</v>
      </c>
      <c r="E34" s="31" t="s">
        <v>9</v>
      </c>
      <c r="F34" s="31" t="s">
        <v>205</v>
      </c>
      <c r="G34" s="39">
        <v>9</v>
      </c>
      <c r="H34" s="39">
        <v>9</v>
      </c>
      <c r="I34" s="39">
        <v>8</v>
      </c>
      <c r="J34" s="39">
        <v>8</v>
      </c>
      <c r="K34" s="39">
        <v>7</v>
      </c>
      <c r="L34" s="39">
        <v>5</v>
      </c>
      <c r="M34" s="39">
        <v>4</v>
      </c>
      <c r="N34" s="4">
        <v>4</v>
      </c>
      <c r="O34" s="4">
        <v>3</v>
      </c>
      <c r="P34" s="4">
        <v>0</v>
      </c>
      <c r="Q34" s="4">
        <f t="shared" si="1"/>
        <v>57</v>
      </c>
      <c r="R34" s="18">
        <f t="shared" si="2"/>
        <v>43</v>
      </c>
    </row>
    <row r="35" spans="1:18" ht="15.75">
      <c r="A35" s="43">
        <v>14</v>
      </c>
      <c r="B35" s="31" t="s">
        <v>10</v>
      </c>
      <c r="C35" s="31" t="s">
        <v>11</v>
      </c>
      <c r="D35" s="31" t="s">
        <v>191</v>
      </c>
      <c r="E35" s="31" t="s">
        <v>160</v>
      </c>
      <c r="F35" s="31" t="s">
        <v>161</v>
      </c>
      <c r="G35" s="39">
        <v>9</v>
      </c>
      <c r="H35" s="39">
        <v>9</v>
      </c>
      <c r="I35" s="39">
        <v>7</v>
      </c>
      <c r="J35" s="39">
        <v>7</v>
      </c>
      <c r="K35" s="39">
        <v>6</v>
      </c>
      <c r="L35" s="39">
        <v>5</v>
      </c>
      <c r="M35" s="39">
        <v>5</v>
      </c>
      <c r="N35" s="4">
        <v>4</v>
      </c>
      <c r="O35" s="4">
        <v>3</v>
      </c>
      <c r="P35" s="4">
        <v>0</v>
      </c>
      <c r="Q35" s="4">
        <f t="shared" si="1"/>
        <v>55</v>
      </c>
      <c r="R35" s="18">
        <f t="shared" si="2"/>
        <v>45</v>
      </c>
    </row>
    <row r="36" spans="1:18" ht="15.75">
      <c r="A36" s="43">
        <v>15</v>
      </c>
      <c r="B36" s="31" t="s">
        <v>176</v>
      </c>
      <c r="C36" s="31" t="s">
        <v>168</v>
      </c>
      <c r="D36" s="31" t="s">
        <v>191</v>
      </c>
      <c r="E36" s="31" t="s">
        <v>160</v>
      </c>
      <c r="F36" s="31" t="s">
        <v>177</v>
      </c>
      <c r="G36" s="39">
        <v>8</v>
      </c>
      <c r="H36" s="39">
        <v>8</v>
      </c>
      <c r="I36" s="39">
        <v>7</v>
      </c>
      <c r="J36" s="39">
        <v>7</v>
      </c>
      <c r="K36" s="39">
        <v>6</v>
      </c>
      <c r="L36" s="39">
        <v>5</v>
      </c>
      <c r="M36" s="39">
        <v>4</v>
      </c>
      <c r="N36" s="4">
        <v>4</v>
      </c>
      <c r="O36" s="4">
        <v>2</v>
      </c>
      <c r="P36" s="4">
        <v>1</v>
      </c>
      <c r="Q36" s="4">
        <f t="shared" si="1"/>
        <v>52</v>
      </c>
      <c r="R36" s="18">
        <f t="shared" si="2"/>
        <v>48</v>
      </c>
    </row>
    <row r="37" spans="1:18" ht="15.75">
      <c r="A37" s="43">
        <v>16</v>
      </c>
      <c r="B37" s="31" t="s">
        <v>32</v>
      </c>
      <c r="C37" s="31" t="s">
        <v>33</v>
      </c>
      <c r="D37" s="31" t="s">
        <v>82</v>
      </c>
      <c r="E37" s="31" t="s">
        <v>162</v>
      </c>
      <c r="F37" s="31" t="s">
        <v>163</v>
      </c>
      <c r="G37" s="39">
        <v>9</v>
      </c>
      <c r="H37" s="39">
        <v>8</v>
      </c>
      <c r="I37" s="39">
        <v>7</v>
      </c>
      <c r="J37" s="39">
        <v>6</v>
      </c>
      <c r="K37" s="39">
        <v>5</v>
      </c>
      <c r="L37" s="39">
        <v>5</v>
      </c>
      <c r="M37" s="39">
        <v>4</v>
      </c>
      <c r="N37" s="4">
        <v>4</v>
      </c>
      <c r="O37" s="4">
        <v>3</v>
      </c>
      <c r="P37" s="4">
        <v>0</v>
      </c>
      <c r="Q37" s="4">
        <f t="shared" si="1"/>
        <v>51</v>
      </c>
      <c r="R37" s="18">
        <f t="shared" si="2"/>
        <v>49</v>
      </c>
    </row>
    <row r="38" spans="1:18" ht="15.75">
      <c r="A38" s="42">
        <v>17</v>
      </c>
      <c r="B38" s="31" t="s">
        <v>15</v>
      </c>
      <c r="C38" s="31" t="s">
        <v>185</v>
      </c>
      <c r="D38" s="31" t="s">
        <v>86</v>
      </c>
      <c r="E38" s="31" t="s">
        <v>9</v>
      </c>
      <c r="F38" s="31" t="s">
        <v>183</v>
      </c>
      <c r="G38" s="39">
        <v>5</v>
      </c>
      <c r="H38" s="39">
        <v>5</v>
      </c>
      <c r="I38" s="39">
        <v>5</v>
      </c>
      <c r="J38" s="39">
        <v>4</v>
      </c>
      <c r="K38" s="39">
        <v>2</v>
      </c>
      <c r="L38" s="39">
        <v>1</v>
      </c>
      <c r="M38" s="39">
        <v>0</v>
      </c>
      <c r="N38" s="4">
        <v>0</v>
      </c>
      <c r="O38" s="4">
        <v>0</v>
      </c>
      <c r="P38" s="4">
        <v>0</v>
      </c>
      <c r="Q38" s="4">
        <f t="shared" si="1"/>
        <v>22</v>
      </c>
      <c r="R38" s="18">
        <f t="shared" si="2"/>
        <v>78</v>
      </c>
    </row>
    <row r="40" spans="1:18">
      <c r="E40" t="s">
        <v>202</v>
      </c>
    </row>
    <row r="42" spans="1:18">
      <c r="E42" t="s">
        <v>201</v>
      </c>
    </row>
  </sheetData>
  <sortState ref="B22:R38">
    <sortCondition descending="1" ref="Q22:Q38"/>
  </sortState>
  <mergeCells count="22">
    <mergeCell ref="G20:P20"/>
    <mergeCell ref="Q20:Q21"/>
    <mergeCell ref="R20:R21"/>
    <mergeCell ref="A20:A21"/>
    <mergeCell ref="B20:B21"/>
    <mergeCell ref="C20:C21"/>
    <mergeCell ref="D20:D21"/>
    <mergeCell ref="E20:E21"/>
    <mergeCell ref="F20:F21"/>
    <mergeCell ref="Q3:Q4"/>
    <mergeCell ref="R3:R4"/>
    <mergeCell ref="O2:R2"/>
    <mergeCell ref="A19:F19"/>
    <mergeCell ref="O19:R19"/>
    <mergeCell ref="A2:F2"/>
    <mergeCell ref="G3:P3"/>
    <mergeCell ref="A3:A4"/>
    <mergeCell ref="B3:B4"/>
    <mergeCell ref="C3:C4"/>
    <mergeCell ref="D3:D4"/>
    <mergeCell ref="E3:E4"/>
    <mergeCell ref="F3:F4"/>
  </mergeCells>
  <pageMargins left="0.23622047244094488" right="0.23622047244094488" top="0" bottom="0" header="0.31496062992125984" footer="0.31496062992125984"/>
  <pageSetup paperSize="9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M15" sqref="A1:M15"/>
    </sheetView>
  </sheetViews>
  <sheetFormatPr defaultRowHeight="15"/>
  <cols>
    <col min="1" max="1" width="7.42578125" customWidth="1"/>
    <col min="3" max="3" width="13.42578125" customWidth="1"/>
    <col min="6" max="6" width="13.42578125" customWidth="1"/>
  </cols>
  <sheetData>
    <row r="1" spans="1:9" ht="118.5" customHeight="1"/>
    <row r="2" spans="1:9" ht="45.75" customHeight="1">
      <c r="A2" s="34" t="s">
        <v>203</v>
      </c>
      <c r="B2" s="40"/>
      <c r="C2" s="40"/>
      <c r="D2" s="40"/>
      <c r="E2" s="40"/>
      <c r="F2" s="40"/>
      <c r="G2" s="40"/>
      <c r="H2" s="70" t="s">
        <v>195</v>
      </c>
      <c r="I2" s="70"/>
    </row>
    <row r="3" spans="1:9">
      <c r="A3" s="15" t="s">
        <v>70</v>
      </c>
      <c r="B3" s="15" t="s">
        <v>0</v>
      </c>
      <c r="C3" s="15" t="s">
        <v>1</v>
      </c>
      <c r="D3" s="15" t="s">
        <v>92</v>
      </c>
      <c r="E3" s="15" t="s">
        <v>3</v>
      </c>
      <c r="F3" s="15" t="s">
        <v>4</v>
      </c>
      <c r="G3" s="15" t="s">
        <v>93</v>
      </c>
      <c r="H3" s="15" t="s">
        <v>94</v>
      </c>
      <c r="I3" s="17" t="s">
        <v>5</v>
      </c>
    </row>
    <row r="4" spans="1:9" ht="15.75">
      <c r="A4" s="15">
        <v>1</v>
      </c>
      <c r="B4" s="31" t="s">
        <v>17</v>
      </c>
      <c r="C4" s="31" t="s">
        <v>18</v>
      </c>
      <c r="D4" s="31" t="s">
        <v>55</v>
      </c>
      <c r="E4" s="31" t="s">
        <v>148</v>
      </c>
      <c r="F4" s="31" t="s">
        <v>149</v>
      </c>
      <c r="G4" s="21">
        <v>2</v>
      </c>
      <c r="H4" s="18">
        <v>27</v>
      </c>
      <c r="I4" s="23">
        <f>$G4+$H4</f>
        <v>29</v>
      </c>
    </row>
    <row r="5" spans="1:9" ht="15.75">
      <c r="A5" s="15">
        <v>2</v>
      </c>
      <c r="B5" s="31" t="s">
        <v>144</v>
      </c>
      <c r="C5" s="31" t="s">
        <v>145</v>
      </c>
      <c r="D5" s="31" t="s">
        <v>146</v>
      </c>
      <c r="E5" s="31" t="s">
        <v>193</v>
      </c>
      <c r="F5" s="31" t="s">
        <v>147</v>
      </c>
      <c r="G5" s="21">
        <v>7</v>
      </c>
      <c r="H5" s="18">
        <v>33</v>
      </c>
      <c r="I5" s="23">
        <f>$G5+$H5</f>
        <v>40</v>
      </c>
    </row>
    <row r="6" spans="1:9" ht="15.75">
      <c r="A6" s="15">
        <v>3</v>
      </c>
      <c r="B6" s="31" t="s">
        <v>150</v>
      </c>
      <c r="C6" s="31" t="s">
        <v>151</v>
      </c>
      <c r="D6" s="31" t="s">
        <v>79</v>
      </c>
      <c r="E6" s="31" t="s">
        <v>9</v>
      </c>
      <c r="F6" s="31" t="s">
        <v>152</v>
      </c>
      <c r="G6" s="21">
        <v>5.5</v>
      </c>
      <c r="H6" s="18">
        <v>39</v>
      </c>
      <c r="I6" s="23">
        <f>$G6+$H6</f>
        <v>44.5</v>
      </c>
    </row>
    <row r="7" spans="1:9" ht="15.75">
      <c r="A7" s="15">
        <v>4</v>
      </c>
      <c r="B7" s="31" t="s">
        <v>50</v>
      </c>
      <c r="C7" s="31" t="s">
        <v>153</v>
      </c>
      <c r="D7" s="31" t="s">
        <v>78</v>
      </c>
      <c r="E7" s="31" t="s">
        <v>103</v>
      </c>
      <c r="F7" s="31" t="s">
        <v>154</v>
      </c>
      <c r="G7" s="21">
        <v>8</v>
      </c>
      <c r="H7" s="18">
        <v>45</v>
      </c>
      <c r="I7" s="23">
        <f>$G7+$H7</f>
        <v>53</v>
      </c>
    </row>
    <row r="9" spans="1:9">
      <c r="C9" s="71" t="s">
        <v>198</v>
      </c>
      <c r="D9" s="71"/>
      <c r="E9" s="71"/>
      <c r="F9" s="71"/>
      <c r="G9" s="71"/>
    </row>
    <row r="17" spans="1:9" ht="33.75">
      <c r="A17" s="34" t="s">
        <v>204</v>
      </c>
      <c r="B17" s="40"/>
      <c r="C17" s="40"/>
      <c r="D17" s="40"/>
      <c r="E17" s="40"/>
      <c r="F17" s="40"/>
      <c r="G17" s="40"/>
      <c r="H17" s="70" t="s">
        <v>195</v>
      </c>
      <c r="I17" s="70"/>
    </row>
    <row r="18" spans="1:9">
      <c r="A18" s="15" t="s">
        <v>70</v>
      </c>
      <c r="B18" s="15" t="s">
        <v>0</v>
      </c>
      <c r="C18" s="15" t="s">
        <v>1</v>
      </c>
      <c r="D18" s="15" t="s">
        <v>92</v>
      </c>
      <c r="E18" s="15" t="s">
        <v>3</v>
      </c>
      <c r="F18" s="15" t="s">
        <v>4</v>
      </c>
      <c r="G18" s="15" t="s">
        <v>93</v>
      </c>
      <c r="H18" s="15" t="s">
        <v>94</v>
      </c>
      <c r="I18" s="17" t="s">
        <v>5</v>
      </c>
    </row>
    <row r="19" spans="1:9" ht="15.75">
      <c r="A19" s="45">
        <v>1</v>
      </c>
      <c r="B19" s="31" t="s">
        <v>38</v>
      </c>
      <c r="C19" s="31" t="s">
        <v>39</v>
      </c>
      <c r="D19" s="31" t="s">
        <v>191</v>
      </c>
      <c r="E19" s="31" t="s">
        <v>158</v>
      </c>
      <c r="F19" s="31" t="s">
        <v>188</v>
      </c>
      <c r="G19" s="21">
        <v>2</v>
      </c>
      <c r="H19" s="18">
        <v>18</v>
      </c>
      <c r="I19" s="23">
        <f t="shared" ref="I19:I35" si="0">$G19+$H19</f>
        <v>20</v>
      </c>
    </row>
    <row r="20" spans="1:9" ht="15.75">
      <c r="A20" s="45">
        <v>2</v>
      </c>
      <c r="B20" s="31" t="s">
        <v>144</v>
      </c>
      <c r="C20" s="31" t="s">
        <v>145</v>
      </c>
      <c r="D20" s="31" t="s">
        <v>155</v>
      </c>
      <c r="E20" s="31" t="s">
        <v>193</v>
      </c>
      <c r="F20" s="31" t="s">
        <v>190</v>
      </c>
      <c r="G20" s="21">
        <v>2.5</v>
      </c>
      <c r="H20" s="18">
        <v>19</v>
      </c>
      <c r="I20" s="23">
        <f t="shared" si="0"/>
        <v>21.5</v>
      </c>
    </row>
    <row r="21" spans="1:9" ht="15.75">
      <c r="A21" s="45">
        <v>3</v>
      </c>
      <c r="B21" s="31" t="s">
        <v>53</v>
      </c>
      <c r="C21" s="31" t="s">
        <v>54</v>
      </c>
      <c r="D21" s="31" t="s">
        <v>55</v>
      </c>
      <c r="E21" s="31" t="s">
        <v>160</v>
      </c>
      <c r="F21" s="31" t="s">
        <v>165</v>
      </c>
      <c r="G21" s="21">
        <v>3</v>
      </c>
      <c r="H21" s="18">
        <v>20</v>
      </c>
      <c r="I21" s="23">
        <f t="shared" si="0"/>
        <v>23</v>
      </c>
    </row>
    <row r="22" spans="1:9" ht="15.75">
      <c r="A22" s="45" t="s">
        <v>213</v>
      </c>
      <c r="B22" s="31" t="s">
        <v>10</v>
      </c>
      <c r="C22" s="31" t="s">
        <v>178</v>
      </c>
      <c r="D22" s="31" t="s">
        <v>55</v>
      </c>
      <c r="E22" s="31" t="s">
        <v>9</v>
      </c>
      <c r="F22" s="31" t="s">
        <v>179</v>
      </c>
      <c r="G22" s="21">
        <v>3</v>
      </c>
      <c r="H22" s="18">
        <v>21</v>
      </c>
      <c r="I22" s="23">
        <f t="shared" si="0"/>
        <v>24</v>
      </c>
    </row>
    <row r="23" spans="1:9" ht="15.75">
      <c r="A23" s="45" t="s">
        <v>213</v>
      </c>
      <c r="B23" s="31" t="s">
        <v>50</v>
      </c>
      <c r="C23" s="31" t="s">
        <v>170</v>
      </c>
      <c r="D23" s="31" t="s">
        <v>172</v>
      </c>
      <c r="E23" s="31" t="s">
        <v>171</v>
      </c>
      <c r="F23" s="31" t="s">
        <v>173</v>
      </c>
      <c r="G23" s="21">
        <v>4</v>
      </c>
      <c r="H23" s="18">
        <v>20</v>
      </c>
      <c r="I23" s="23">
        <f t="shared" si="0"/>
        <v>24</v>
      </c>
    </row>
    <row r="24" spans="1:9" ht="15.75">
      <c r="A24" s="45" t="s">
        <v>207</v>
      </c>
      <c r="B24" s="31" t="s">
        <v>15</v>
      </c>
      <c r="C24" s="31" t="s">
        <v>16</v>
      </c>
      <c r="D24" s="31" t="s">
        <v>78</v>
      </c>
      <c r="E24" s="31" t="s">
        <v>9</v>
      </c>
      <c r="F24" s="31" t="s">
        <v>166</v>
      </c>
      <c r="G24" s="21">
        <v>2</v>
      </c>
      <c r="H24" s="18">
        <v>23</v>
      </c>
      <c r="I24" s="23">
        <f t="shared" si="0"/>
        <v>25</v>
      </c>
    </row>
    <row r="25" spans="1:9" ht="15.75">
      <c r="A25" s="45" t="s">
        <v>207</v>
      </c>
      <c r="B25" s="31" t="s">
        <v>53</v>
      </c>
      <c r="C25" s="31" t="s">
        <v>54</v>
      </c>
      <c r="D25" s="31" t="s">
        <v>55</v>
      </c>
      <c r="E25" s="31" t="s">
        <v>160</v>
      </c>
      <c r="F25" s="31" t="s">
        <v>189</v>
      </c>
      <c r="G25" s="21">
        <v>2</v>
      </c>
      <c r="H25" s="18">
        <v>23</v>
      </c>
      <c r="I25" s="23">
        <f t="shared" si="0"/>
        <v>25</v>
      </c>
    </row>
    <row r="26" spans="1:9" ht="15.75">
      <c r="A26" s="45">
        <v>8</v>
      </c>
      <c r="B26" s="31" t="s">
        <v>157</v>
      </c>
      <c r="C26" s="31" t="s">
        <v>35</v>
      </c>
      <c r="D26" s="31" t="s">
        <v>191</v>
      </c>
      <c r="E26" s="31" t="s">
        <v>158</v>
      </c>
      <c r="F26" s="31" t="s">
        <v>159</v>
      </c>
      <c r="G26" s="21">
        <v>3</v>
      </c>
      <c r="H26" s="18">
        <v>23</v>
      </c>
      <c r="I26" s="23">
        <f t="shared" si="0"/>
        <v>26</v>
      </c>
    </row>
    <row r="27" spans="1:9" ht="15.75">
      <c r="A27" s="45">
        <v>9</v>
      </c>
      <c r="B27" s="31" t="s">
        <v>7</v>
      </c>
      <c r="C27" s="31" t="s">
        <v>31</v>
      </c>
      <c r="D27" s="31" t="s">
        <v>174</v>
      </c>
      <c r="E27" s="31" t="s">
        <v>9</v>
      </c>
      <c r="F27" s="31" t="s">
        <v>175</v>
      </c>
      <c r="G27" s="21">
        <v>1.5</v>
      </c>
      <c r="H27" s="18">
        <v>37</v>
      </c>
      <c r="I27" s="23">
        <f t="shared" si="0"/>
        <v>38.5</v>
      </c>
    </row>
    <row r="28" spans="1:9" ht="15.75">
      <c r="A28" s="45">
        <v>10</v>
      </c>
      <c r="B28" s="31" t="s">
        <v>167</v>
      </c>
      <c r="C28" s="31" t="s">
        <v>168</v>
      </c>
      <c r="D28" s="31" t="s">
        <v>155</v>
      </c>
      <c r="E28" s="31" t="s">
        <v>160</v>
      </c>
      <c r="F28" s="31" t="s">
        <v>169</v>
      </c>
      <c r="G28" s="21">
        <v>3.5</v>
      </c>
      <c r="H28" s="18">
        <v>36</v>
      </c>
      <c r="I28" s="23">
        <f t="shared" si="0"/>
        <v>39.5</v>
      </c>
    </row>
    <row r="29" spans="1:9" ht="15.75">
      <c r="A29" s="45">
        <v>11</v>
      </c>
      <c r="B29" s="31" t="s">
        <v>17</v>
      </c>
      <c r="C29" s="31" t="s">
        <v>153</v>
      </c>
      <c r="D29" s="31" t="s">
        <v>180</v>
      </c>
      <c r="E29" s="31" t="s">
        <v>103</v>
      </c>
      <c r="F29" s="31" t="s">
        <v>181</v>
      </c>
      <c r="G29" s="21">
        <v>5.5</v>
      </c>
      <c r="H29" s="18">
        <v>37</v>
      </c>
      <c r="I29" s="23">
        <f t="shared" si="0"/>
        <v>42.5</v>
      </c>
    </row>
    <row r="30" spans="1:9" ht="15.75">
      <c r="A30" s="45">
        <v>12</v>
      </c>
      <c r="B30" s="31" t="s">
        <v>41</v>
      </c>
      <c r="C30" s="31" t="s">
        <v>42</v>
      </c>
      <c r="D30" s="31" t="s">
        <v>43</v>
      </c>
      <c r="E30" s="31" t="s">
        <v>162</v>
      </c>
      <c r="F30" s="31" t="s">
        <v>184</v>
      </c>
      <c r="G30" s="21">
        <v>4</v>
      </c>
      <c r="H30" s="18">
        <v>39</v>
      </c>
      <c r="I30" s="23">
        <f t="shared" si="0"/>
        <v>43</v>
      </c>
    </row>
    <row r="31" spans="1:9" ht="15.75">
      <c r="A31" s="45">
        <v>13</v>
      </c>
      <c r="B31" s="31" t="s">
        <v>176</v>
      </c>
      <c r="C31" s="31" t="s">
        <v>182</v>
      </c>
      <c r="D31" s="31" t="s">
        <v>86</v>
      </c>
      <c r="E31" s="31" t="s">
        <v>9</v>
      </c>
      <c r="F31" s="31" t="s">
        <v>205</v>
      </c>
      <c r="G31" s="21">
        <v>1.5</v>
      </c>
      <c r="H31" s="18">
        <v>43</v>
      </c>
      <c r="I31" s="23">
        <f t="shared" si="0"/>
        <v>44.5</v>
      </c>
    </row>
    <row r="32" spans="1:9" ht="15.75">
      <c r="A32" s="45">
        <v>14</v>
      </c>
      <c r="B32" s="31" t="s">
        <v>10</v>
      </c>
      <c r="C32" s="31" t="s">
        <v>11</v>
      </c>
      <c r="D32" s="31" t="s">
        <v>191</v>
      </c>
      <c r="E32" s="31" t="s">
        <v>160</v>
      </c>
      <c r="F32" s="31" t="s">
        <v>161</v>
      </c>
      <c r="G32" s="21">
        <v>5</v>
      </c>
      <c r="H32" s="18">
        <v>45</v>
      </c>
      <c r="I32" s="23">
        <f t="shared" si="0"/>
        <v>50</v>
      </c>
    </row>
    <row r="33" spans="1:9" ht="15.75">
      <c r="A33" s="45">
        <v>15</v>
      </c>
      <c r="B33" s="31" t="s">
        <v>176</v>
      </c>
      <c r="C33" s="31" t="s">
        <v>168</v>
      </c>
      <c r="D33" s="31" t="s">
        <v>191</v>
      </c>
      <c r="E33" s="31" t="s">
        <v>160</v>
      </c>
      <c r="F33" s="31" t="s">
        <v>177</v>
      </c>
      <c r="G33" s="21">
        <v>4</v>
      </c>
      <c r="H33" s="18">
        <v>48</v>
      </c>
      <c r="I33" s="23">
        <f t="shared" si="0"/>
        <v>52</v>
      </c>
    </row>
    <row r="34" spans="1:9" ht="15.75">
      <c r="A34" s="45">
        <v>16</v>
      </c>
      <c r="B34" s="31" t="s">
        <v>32</v>
      </c>
      <c r="C34" s="31" t="s">
        <v>33</v>
      </c>
      <c r="D34" s="31" t="s">
        <v>82</v>
      </c>
      <c r="E34" s="31" t="s">
        <v>162</v>
      </c>
      <c r="F34" s="31" t="s">
        <v>163</v>
      </c>
      <c r="G34" s="21">
        <v>4</v>
      </c>
      <c r="H34" s="18">
        <v>49</v>
      </c>
      <c r="I34" s="23">
        <f t="shared" si="0"/>
        <v>53</v>
      </c>
    </row>
    <row r="35" spans="1:9" ht="15.75">
      <c r="A35" s="45">
        <v>17</v>
      </c>
      <c r="B35" s="31" t="s">
        <v>15</v>
      </c>
      <c r="C35" s="31" t="s">
        <v>185</v>
      </c>
      <c r="D35" s="31" t="s">
        <v>86</v>
      </c>
      <c r="E35" s="31" t="s">
        <v>9</v>
      </c>
      <c r="F35" s="31" t="s">
        <v>183</v>
      </c>
      <c r="G35" s="21">
        <v>2.5</v>
      </c>
      <c r="H35" s="18">
        <v>78</v>
      </c>
      <c r="I35" s="23">
        <f t="shared" si="0"/>
        <v>80.5</v>
      </c>
    </row>
    <row r="37" spans="1:9">
      <c r="C37" s="27" t="s">
        <v>198</v>
      </c>
      <c r="D37" s="27"/>
      <c r="E37" s="27"/>
      <c r="F37" s="27"/>
    </row>
  </sheetData>
  <sortState ref="B19:I35">
    <sortCondition ref="I19:I35"/>
  </sortState>
  <mergeCells count="3">
    <mergeCell ref="H2:I2"/>
    <mergeCell ref="C9:G9"/>
    <mergeCell ref="H17:I17"/>
  </mergeCells>
  <pageMargins left="0.7" right="0.7" top="0.75" bottom="0.75" header="0.3" footer="0.3"/>
  <pageSetup paperSize="9" orientation="landscape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7"/>
  <sheetViews>
    <sheetView topLeftCell="A2" workbookViewId="0">
      <selection activeCell="M43" sqref="A16:M43"/>
    </sheetView>
  </sheetViews>
  <sheetFormatPr defaultRowHeight="15"/>
  <cols>
    <col min="1" max="1" width="7.42578125" customWidth="1"/>
    <col min="3" max="3" width="13.42578125" customWidth="1"/>
    <col min="6" max="6" width="13.42578125" customWidth="1"/>
  </cols>
  <sheetData>
    <row r="1" spans="1:10" ht="53.25" customHeight="1"/>
    <row r="2" spans="1:10" ht="45.75" customHeight="1">
      <c r="A2" s="34" t="s">
        <v>214</v>
      </c>
      <c r="B2" s="40"/>
      <c r="C2" s="40"/>
      <c r="D2" s="40"/>
      <c r="E2" s="40"/>
      <c r="F2" s="40"/>
      <c r="G2" s="40"/>
      <c r="H2" s="70" t="s">
        <v>195</v>
      </c>
      <c r="I2" s="70"/>
      <c r="J2" s="70"/>
    </row>
    <row r="3" spans="1:10">
      <c r="A3" s="15" t="s">
        <v>70</v>
      </c>
      <c r="B3" s="15" t="s">
        <v>0</v>
      </c>
      <c r="C3" s="15" t="s">
        <v>1</v>
      </c>
      <c r="D3" s="15" t="s">
        <v>92</v>
      </c>
      <c r="E3" s="15" t="s">
        <v>3</v>
      </c>
      <c r="F3" s="15" t="s">
        <v>4</v>
      </c>
      <c r="G3" s="15" t="s">
        <v>93</v>
      </c>
      <c r="H3" s="15" t="s">
        <v>94</v>
      </c>
      <c r="I3" s="15" t="s">
        <v>98</v>
      </c>
      <c r="J3" s="17" t="s">
        <v>5</v>
      </c>
    </row>
    <row r="4" spans="1:10" ht="15.75">
      <c r="A4" s="15">
        <v>1</v>
      </c>
      <c r="B4" s="31" t="s">
        <v>17</v>
      </c>
      <c r="C4" s="31" t="s">
        <v>18</v>
      </c>
      <c r="D4" s="31" t="s">
        <v>55</v>
      </c>
      <c r="E4" s="31" t="s">
        <v>148</v>
      </c>
      <c r="F4" s="31" t="s">
        <v>149</v>
      </c>
      <c r="G4" s="21">
        <v>2</v>
      </c>
      <c r="H4" s="18">
        <v>27</v>
      </c>
      <c r="I4" s="18">
        <v>16</v>
      </c>
      <c r="J4" s="23">
        <f>$G4+$H4+I4</f>
        <v>45</v>
      </c>
    </row>
    <row r="5" spans="1:10" ht="15.75">
      <c r="A5" s="15">
        <v>2</v>
      </c>
      <c r="B5" s="31" t="s">
        <v>50</v>
      </c>
      <c r="C5" s="31" t="s">
        <v>153</v>
      </c>
      <c r="D5" s="31" t="s">
        <v>78</v>
      </c>
      <c r="E5" s="31" t="s">
        <v>103</v>
      </c>
      <c r="F5" s="31" t="s">
        <v>154</v>
      </c>
      <c r="G5" s="21">
        <v>8</v>
      </c>
      <c r="H5" s="18">
        <v>45</v>
      </c>
      <c r="I5" s="18">
        <v>0</v>
      </c>
      <c r="J5" s="23">
        <f>$G5+$H5+I5</f>
        <v>53</v>
      </c>
    </row>
    <row r="6" spans="1:10" ht="15.75">
      <c r="A6" s="15">
        <v>3</v>
      </c>
      <c r="B6" s="31" t="s">
        <v>150</v>
      </c>
      <c r="C6" s="31" t="s">
        <v>151</v>
      </c>
      <c r="D6" s="31" t="s">
        <v>79</v>
      </c>
      <c r="E6" s="31" t="s">
        <v>9</v>
      </c>
      <c r="F6" s="31" t="s">
        <v>152</v>
      </c>
      <c r="G6" s="21">
        <v>5.5</v>
      </c>
      <c r="H6" s="18">
        <v>39</v>
      </c>
      <c r="I6" s="18">
        <v>49.6</v>
      </c>
      <c r="J6" s="23">
        <f>$G6+$H6+I6</f>
        <v>94.1</v>
      </c>
    </row>
    <row r="7" spans="1:10" ht="15.75">
      <c r="A7" s="15">
        <v>4</v>
      </c>
      <c r="B7" s="31" t="s">
        <v>144</v>
      </c>
      <c r="C7" s="31" t="s">
        <v>145</v>
      </c>
      <c r="D7" s="31" t="s">
        <v>146</v>
      </c>
      <c r="E7" s="31" t="s">
        <v>193</v>
      </c>
      <c r="F7" s="31" t="s">
        <v>147</v>
      </c>
      <c r="G7" s="21">
        <v>7</v>
      </c>
      <c r="H7" s="18">
        <v>33</v>
      </c>
      <c r="I7" s="18" t="s">
        <v>97</v>
      </c>
      <c r="J7" s="23">
        <f>$G7+$H7</f>
        <v>40</v>
      </c>
    </row>
    <row r="9" spans="1:10">
      <c r="C9" s="71" t="s">
        <v>198</v>
      </c>
      <c r="D9" s="71"/>
      <c r="E9" s="71"/>
      <c r="F9" s="71"/>
      <c r="G9" s="71"/>
    </row>
    <row r="17" spans="1:10" ht="33.75">
      <c r="A17" s="34" t="s">
        <v>215</v>
      </c>
      <c r="B17" s="40"/>
      <c r="C17" s="40"/>
      <c r="D17" s="40"/>
      <c r="E17" s="40"/>
      <c r="F17" s="40"/>
      <c r="G17" s="40"/>
      <c r="H17" s="70" t="s">
        <v>195</v>
      </c>
      <c r="I17" s="70"/>
      <c r="J17" s="70"/>
    </row>
    <row r="18" spans="1:10">
      <c r="A18" s="15" t="s">
        <v>70</v>
      </c>
      <c r="B18" s="15" t="s">
        <v>0</v>
      </c>
      <c r="C18" s="15" t="s">
        <v>1</v>
      </c>
      <c r="D18" s="15" t="s">
        <v>92</v>
      </c>
      <c r="E18" s="15" t="s">
        <v>3</v>
      </c>
      <c r="F18" s="15" t="s">
        <v>4</v>
      </c>
      <c r="G18" s="15" t="s">
        <v>93</v>
      </c>
      <c r="H18" s="15" t="s">
        <v>94</v>
      </c>
      <c r="I18" s="15" t="s">
        <v>98</v>
      </c>
      <c r="J18" s="17" t="s">
        <v>5</v>
      </c>
    </row>
    <row r="19" spans="1:10" ht="15.75">
      <c r="A19" s="45">
        <v>1</v>
      </c>
      <c r="B19" s="31" t="s">
        <v>38</v>
      </c>
      <c r="C19" s="31" t="s">
        <v>39</v>
      </c>
      <c r="D19" s="31" t="s">
        <v>191</v>
      </c>
      <c r="E19" s="31" t="s">
        <v>158</v>
      </c>
      <c r="F19" s="31" t="s">
        <v>188</v>
      </c>
      <c r="G19" s="21">
        <v>2</v>
      </c>
      <c r="H19" s="18">
        <v>18</v>
      </c>
      <c r="I19" s="18">
        <v>0.4</v>
      </c>
      <c r="J19" s="23">
        <f t="shared" ref="J19:J33" si="0">$G19+$H19+I19</f>
        <v>20.399999999999999</v>
      </c>
    </row>
    <row r="20" spans="1:10" ht="15.75">
      <c r="A20" s="45">
        <v>2</v>
      </c>
      <c r="B20" s="31" t="s">
        <v>53</v>
      </c>
      <c r="C20" s="31" t="s">
        <v>54</v>
      </c>
      <c r="D20" s="31" t="s">
        <v>55</v>
      </c>
      <c r="E20" s="31" t="s">
        <v>160</v>
      </c>
      <c r="F20" s="31" t="s">
        <v>165</v>
      </c>
      <c r="G20" s="21">
        <v>3</v>
      </c>
      <c r="H20" s="18">
        <v>20</v>
      </c>
      <c r="I20" s="18">
        <v>0.4</v>
      </c>
      <c r="J20" s="23">
        <f t="shared" si="0"/>
        <v>23.4</v>
      </c>
    </row>
    <row r="21" spans="1:10" ht="15.75">
      <c r="A21" s="45">
        <v>3</v>
      </c>
      <c r="B21" s="31" t="s">
        <v>10</v>
      </c>
      <c r="C21" s="31" t="s">
        <v>178</v>
      </c>
      <c r="D21" s="31" t="s">
        <v>55</v>
      </c>
      <c r="E21" s="31" t="s">
        <v>9</v>
      </c>
      <c r="F21" s="31" t="s">
        <v>179</v>
      </c>
      <c r="G21" s="21">
        <v>3</v>
      </c>
      <c r="H21" s="18">
        <v>21</v>
      </c>
      <c r="I21" s="18">
        <v>0</v>
      </c>
      <c r="J21" s="23">
        <f t="shared" si="0"/>
        <v>24</v>
      </c>
    </row>
    <row r="22" spans="1:10" ht="15.75">
      <c r="A22" s="45" t="s">
        <v>213</v>
      </c>
      <c r="B22" s="31" t="s">
        <v>15</v>
      </c>
      <c r="C22" s="31" t="s">
        <v>16</v>
      </c>
      <c r="D22" s="31" t="s">
        <v>78</v>
      </c>
      <c r="E22" s="31" t="s">
        <v>9</v>
      </c>
      <c r="F22" s="31" t="s">
        <v>166</v>
      </c>
      <c r="G22" s="21">
        <v>2</v>
      </c>
      <c r="H22" s="18">
        <v>23</v>
      </c>
      <c r="I22" s="18">
        <v>0</v>
      </c>
      <c r="J22" s="23">
        <f t="shared" si="0"/>
        <v>25</v>
      </c>
    </row>
    <row r="23" spans="1:10" ht="15.75">
      <c r="A23" s="45" t="s">
        <v>213</v>
      </c>
      <c r="B23" s="31" t="s">
        <v>53</v>
      </c>
      <c r="C23" s="31" t="s">
        <v>54</v>
      </c>
      <c r="D23" s="31" t="s">
        <v>55</v>
      </c>
      <c r="E23" s="31" t="s">
        <v>160</v>
      </c>
      <c r="F23" s="31" t="s">
        <v>189</v>
      </c>
      <c r="G23" s="21">
        <v>2</v>
      </c>
      <c r="H23" s="18">
        <v>23</v>
      </c>
      <c r="I23" s="18">
        <v>0</v>
      </c>
      <c r="J23" s="23">
        <f t="shared" si="0"/>
        <v>25</v>
      </c>
    </row>
    <row r="24" spans="1:10" ht="15.75">
      <c r="A24" s="45" t="s">
        <v>133</v>
      </c>
      <c r="B24" s="31" t="s">
        <v>50</v>
      </c>
      <c r="C24" s="31" t="s">
        <v>170</v>
      </c>
      <c r="D24" s="31" t="s">
        <v>172</v>
      </c>
      <c r="E24" s="31" t="s">
        <v>171</v>
      </c>
      <c r="F24" s="31" t="s">
        <v>173</v>
      </c>
      <c r="G24" s="21">
        <v>4</v>
      </c>
      <c r="H24" s="18">
        <v>20</v>
      </c>
      <c r="I24" s="18">
        <v>1.6</v>
      </c>
      <c r="J24" s="23">
        <f t="shared" si="0"/>
        <v>25.6</v>
      </c>
    </row>
    <row r="25" spans="1:10" ht="15.75">
      <c r="A25" s="45" t="s">
        <v>134</v>
      </c>
      <c r="B25" s="31" t="s">
        <v>144</v>
      </c>
      <c r="C25" s="31" t="s">
        <v>145</v>
      </c>
      <c r="D25" s="31" t="s">
        <v>155</v>
      </c>
      <c r="E25" s="31" t="s">
        <v>193</v>
      </c>
      <c r="F25" s="31" t="s">
        <v>190</v>
      </c>
      <c r="G25" s="21">
        <v>2.5</v>
      </c>
      <c r="H25" s="18">
        <v>19</v>
      </c>
      <c r="I25" s="18">
        <v>5.6</v>
      </c>
      <c r="J25" s="23">
        <f t="shared" si="0"/>
        <v>27.1</v>
      </c>
    </row>
    <row r="26" spans="1:10" ht="15.75">
      <c r="A26" s="45">
        <v>8</v>
      </c>
      <c r="B26" s="31" t="s">
        <v>7</v>
      </c>
      <c r="C26" s="31" t="s">
        <v>31</v>
      </c>
      <c r="D26" s="31" t="s">
        <v>174</v>
      </c>
      <c r="E26" s="31" t="s">
        <v>9</v>
      </c>
      <c r="F26" s="31" t="s">
        <v>175</v>
      </c>
      <c r="G26" s="21">
        <v>1.5</v>
      </c>
      <c r="H26" s="18">
        <v>37</v>
      </c>
      <c r="I26" s="18">
        <v>0</v>
      </c>
      <c r="J26" s="23">
        <f t="shared" si="0"/>
        <v>38.5</v>
      </c>
    </row>
    <row r="27" spans="1:10" ht="15.75">
      <c r="A27" s="45">
        <v>9</v>
      </c>
      <c r="B27" s="31" t="s">
        <v>167</v>
      </c>
      <c r="C27" s="31" t="s">
        <v>168</v>
      </c>
      <c r="D27" s="31" t="s">
        <v>155</v>
      </c>
      <c r="E27" s="31" t="s">
        <v>160</v>
      </c>
      <c r="F27" s="31" t="s">
        <v>169</v>
      </c>
      <c r="G27" s="21">
        <v>3.5</v>
      </c>
      <c r="H27" s="18">
        <v>36</v>
      </c>
      <c r="I27" s="18">
        <v>1.2</v>
      </c>
      <c r="J27" s="23">
        <f t="shared" si="0"/>
        <v>40.700000000000003</v>
      </c>
    </row>
    <row r="28" spans="1:10" ht="15.75">
      <c r="A28" s="45">
        <v>10</v>
      </c>
      <c r="B28" s="31" t="s">
        <v>17</v>
      </c>
      <c r="C28" s="31" t="s">
        <v>153</v>
      </c>
      <c r="D28" s="31" t="s">
        <v>180</v>
      </c>
      <c r="E28" s="31" t="s">
        <v>103</v>
      </c>
      <c r="F28" s="31" t="s">
        <v>181</v>
      </c>
      <c r="G28" s="21">
        <v>5.5</v>
      </c>
      <c r="H28" s="18">
        <v>37</v>
      </c>
      <c r="I28" s="18">
        <v>2.8</v>
      </c>
      <c r="J28" s="23">
        <f t="shared" si="0"/>
        <v>45.3</v>
      </c>
    </row>
    <row r="29" spans="1:10" ht="15.75">
      <c r="A29" s="45">
        <v>11</v>
      </c>
      <c r="B29" s="31" t="s">
        <v>10</v>
      </c>
      <c r="C29" s="31" t="s">
        <v>11</v>
      </c>
      <c r="D29" s="31" t="s">
        <v>191</v>
      </c>
      <c r="E29" s="31" t="s">
        <v>160</v>
      </c>
      <c r="F29" s="31" t="s">
        <v>161</v>
      </c>
      <c r="G29" s="21">
        <v>5</v>
      </c>
      <c r="H29" s="18">
        <v>45</v>
      </c>
      <c r="I29" s="18">
        <v>7.6</v>
      </c>
      <c r="J29" s="23">
        <f t="shared" si="0"/>
        <v>57.6</v>
      </c>
    </row>
    <row r="30" spans="1:10" ht="15.75">
      <c r="A30" s="45">
        <v>12</v>
      </c>
      <c r="B30" s="31" t="s">
        <v>176</v>
      </c>
      <c r="C30" s="31" t="s">
        <v>182</v>
      </c>
      <c r="D30" s="31" t="s">
        <v>86</v>
      </c>
      <c r="E30" s="31" t="s">
        <v>9</v>
      </c>
      <c r="F30" s="31" t="s">
        <v>205</v>
      </c>
      <c r="G30" s="21">
        <v>1.5</v>
      </c>
      <c r="H30" s="18">
        <v>43</v>
      </c>
      <c r="I30" s="18">
        <v>24.4</v>
      </c>
      <c r="J30" s="23">
        <f t="shared" si="0"/>
        <v>68.900000000000006</v>
      </c>
    </row>
    <row r="31" spans="1:10" ht="15.75">
      <c r="A31" s="45">
        <v>13</v>
      </c>
      <c r="B31" s="31" t="s">
        <v>41</v>
      </c>
      <c r="C31" s="31" t="s">
        <v>42</v>
      </c>
      <c r="D31" s="31" t="s">
        <v>43</v>
      </c>
      <c r="E31" s="31" t="s">
        <v>162</v>
      </c>
      <c r="F31" s="31" t="s">
        <v>184</v>
      </c>
      <c r="G31" s="21">
        <v>4</v>
      </c>
      <c r="H31" s="18">
        <v>39</v>
      </c>
      <c r="I31" s="18">
        <v>77.599999999999994</v>
      </c>
      <c r="J31" s="23">
        <f t="shared" si="0"/>
        <v>120.6</v>
      </c>
    </row>
    <row r="32" spans="1:10" ht="15.75">
      <c r="A32" s="45">
        <v>14</v>
      </c>
      <c r="B32" s="31" t="s">
        <v>32</v>
      </c>
      <c r="C32" s="31" t="s">
        <v>33</v>
      </c>
      <c r="D32" s="31" t="s">
        <v>82</v>
      </c>
      <c r="E32" s="31" t="s">
        <v>162</v>
      </c>
      <c r="F32" s="31" t="s">
        <v>163</v>
      </c>
      <c r="G32" s="21">
        <v>4</v>
      </c>
      <c r="H32" s="18">
        <v>49</v>
      </c>
      <c r="I32" s="18">
        <v>74.400000000000006</v>
      </c>
      <c r="J32" s="23">
        <f t="shared" si="0"/>
        <v>127.4</v>
      </c>
    </row>
    <row r="33" spans="1:10" ht="15.75">
      <c r="A33" s="45">
        <v>15</v>
      </c>
      <c r="B33" s="31" t="s">
        <v>15</v>
      </c>
      <c r="C33" s="31" t="s">
        <v>185</v>
      </c>
      <c r="D33" s="31" t="s">
        <v>86</v>
      </c>
      <c r="E33" s="31" t="s">
        <v>9</v>
      </c>
      <c r="F33" s="31" t="s">
        <v>183</v>
      </c>
      <c r="G33" s="21">
        <v>2.5</v>
      </c>
      <c r="H33" s="18">
        <v>78</v>
      </c>
      <c r="I33" s="18">
        <v>132.6</v>
      </c>
      <c r="J33" s="23">
        <f t="shared" si="0"/>
        <v>213.1</v>
      </c>
    </row>
    <row r="34" spans="1:10" ht="15.75">
      <c r="A34" s="45">
        <v>16</v>
      </c>
      <c r="B34" s="31" t="s">
        <v>157</v>
      </c>
      <c r="C34" s="31" t="s">
        <v>35</v>
      </c>
      <c r="D34" s="31" t="s">
        <v>191</v>
      </c>
      <c r="E34" s="31" t="s">
        <v>158</v>
      </c>
      <c r="F34" s="31" t="s">
        <v>159</v>
      </c>
      <c r="G34" s="21">
        <v>3</v>
      </c>
      <c r="H34" s="18">
        <v>23</v>
      </c>
      <c r="I34" s="18" t="s">
        <v>96</v>
      </c>
      <c r="J34" s="23">
        <f>$G34+$H34</f>
        <v>26</v>
      </c>
    </row>
    <row r="35" spans="1:10" ht="15.75">
      <c r="A35" s="45">
        <v>17</v>
      </c>
      <c r="B35" s="31" t="s">
        <v>176</v>
      </c>
      <c r="C35" s="31" t="s">
        <v>168</v>
      </c>
      <c r="D35" s="31" t="s">
        <v>191</v>
      </c>
      <c r="E35" s="31" t="s">
        <v>160</v>
      </c>
      <c r="F35" s="31" t="s">
        <v>177</v>
      </c>
      <c r="G35" s="21">
        <v>4</v>
      </c>
      <c r="H35" s="18">
        <v>48</v>
      </c>
      <c r="I35" s="18" t="s">
        <v>96</v>
      </c>
      <c r="J35" s="23">
        <f>$G35+$H35</f>
        <v>52</v>
      </c>
    </row>
    <row r="37" spans="1:10">
      <c r="C37" s="41" t="s">
        <v>198</v>
      </c>
      <c r="D37" s="41"/>
      <c r="E37" s="41"/>
      <c r="F37" s="41"/>
    </row>
  </sheetData>
  <sortState ref="B19:J35">
    <sortCondition ref="J19:J35"/>
  </sortState>
  <mergeCells count="3">
    <mergeCell ref="H2:J2"/>
    <mergeCell ref="C9:G9"/>
    <mergeCell ref="H17:J17"/>
  </mergeCells>
  <pageMargins left="0.7" right="0.7" top="0.75" bottom="0.75" header="0.3" footer="0.3"/>
  <pageSetup paperSize="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8"/>
  <sheetViews>
    <sheetView topLeftCell="A12" workbookViewId="0">
      <selection activeCell="L44" sqref="A15:L44"/>
    </sheetView>
  </sheetViews>
  <sheetFormatPr defaultRowHeight="15"/>
  <cols>
    <col min="2" max="2" width="11.28515625" customWidth="1"/>
    <col min="3" max="3" width="11.85546875" customWidth="1"/>
    <col min="4" max="4" width="11.140625" customWidth="1"/>
    <col min="6" max="6" width="13.85546875" customWidth="1"/>
    <col min="7" max="7" width="11" customWidth="1"/>
    <col min="8" max="8" width="10.42578125" customWidth="1"/>
    <col min="9" max="9" width="8.5703125" customWidth="1"/>
    <col min="10" max="10" width="10.42578125" customWidth="1"/>
  </cols>
  <sheetData>
    <row r="1" spans="1:13" ht="45" customHeight="1">
      <c r="A1" s="74" t="s">
        <v>226</v>
      </c>
      <c r="B1" s="74"/>
      <c r="C1" s="74"/>
      <c r="D1" s="74"/>
      <c r="E1" s="74"/>
      <c r="F1" s="74"/>
      <c r="G1" s="74"/>
      <c r="H1" s="74"/>
      <c r="I1" s="73" t="s">
        <v>246</v>
      </c>
      <c r="J1" s="73"/>
      <c r="K1" s="46"/>
      <c r="L1" s="46"/>
      <c r="M1" s="46"/>
    </row>
    <row r="2" spans="1:13" ht="15.75">
      <c r="A2" s="29" t="s">
        <v>70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15" t="s">
        <v>224</v>
      </c>
      <c r="H2" s="15" t="s">
        <v>225</v>
      </c>
      <c r="I2" s="15" t="s">
        <v>5</v>
      </c>
      <c r="J2" s="15" t="s">
        <v>6</v>
      </c>
      <c r="K2" s="46"/>
      <c r="L2" s="46"/>
      <c r="M2" s="46"/>
    </row>
    <row r="3" spans="1:13" ht="15.75">
      <c r="A3" s="30" t="s">
        <v>129</v>
      </c>
      <c r="B3" s="31" t="s">
        <v>17</v>
      </c>
      <c r="C3" s="31" t="s">
        <v>18</v>
      </c>
      <c r="D3" s="31" t="s">
        <v>55</v>
      </c>
      <c r="E3" s="31" t="s">
        <v>148</v>
      </c>
      <c r="F3" s="31" t="s">
        <v>149</v>
      </c>
      <c r="G3" s="23">
        <v>60.28</v>
      </c>
      <c r="H3" s="23">
        <v>58.89</v>
      </c>
      <c r="I3" s="23">
        <f>(G3+H3)/2</f>
        <v>59.585000000000001</v>
      </c>
      <c r="J3" s="23">
        <f>(100-I3)*1.5</f>
        <v>60.622500000000002</v>
      </c>
      <c r="K3" s="46"/>
      <c r="L3" s="46"/>
      <c r="M3" s="46"/>
    </row>
    <row r="4" spans="1:13" ht="15.75">
      <c r="A4" s="30" t="s">
        <v>130</v>
      </c>
      <c r="B4" s="31" t="s">
        <v>150</v>
      </c>
      <c r="C4" s="31" t="s">
        <v>151</v>
      </c>
      <c r="D4" s="31" t="s">
        <v>79</v>
      </c>
      <c r="E4" s="31" t="s">
        <v>9</v>
      </c>
      <c r="F4" s="31" t="s">
        <v>152</v>
      </c>
      <c r="G4" s="23">
        <v>58.61</v>
      </c>
      <c r="H4" s="23">
        <v>59.44</v>
      </c>
      <c r="I4" s="23">
        <f>(G4+H4)/2</f>
        <v>59.024999999999999</v>
      </c>
      <c r="J4" s="23">
        <f>(100-I4)*1.5</f>
        <v>61.462500000000006</v>
      </c>
      <c r="K4" s="46"/>
      <c r="L4" s="46"/>
      <c r="M4" s="46"/>
    </row>
    <row r="5" spans="1:13" ht="15.75">
      <c r="A5" s="30" t="s">
        <v>72</v>
      </c>
      <c r="B5" s="31" t="s">
        <v>50</v>
      </c>
      <c r="C5" s="31" t="s">
        <v>153</v>
      </c>
      <c r="D5" s="31" t="s">
        <v>78</v>
      </c>
      <c r="E5" s="31" t="s">
        <v>103</v>
      </c>
      <c r="F5" s="31" t="s">
        <v>154</v>
      </c>
      <c r="G5" s="23">
        <v>59.44</v>
      </c>
      <c r="H5" s="23">
        <v>58.06</v>
      </c>
      <c r="I5" s="23">
        <f>(G5+H5)/2</f>
        <v>58.75</v>
      </c>
      <c r="J5" s="23">
        <f>(100-I5)*1.5</f>
        <v>61.875</v>
      </c>
      <c r="K5" s="46"/>
      <c r="L5" s="46"/>
      <c r="M5" s="46"/>
    </row>
    <row r="6" spans="1:13" ht="15.75">
      <c r="A6" s="30" t="s">
        <v>131</v>
      </c>
      <c r="B6" s="31" t="s">
        <v>144</v>
      </c>
      <c r="C6" s="31" t="s">
        <v>145</v>
      </c>
      <c r="D6" s="31" t="s">
        <v>146</v>
      </c>
      <c r="E6" s="31"/>
      <c r="F6" s="31" t="s">
        <v>147</v>
      </c>
      <c r="G6" s="23"/>
      <c r="H6" s="23"/>
      <c r="I6" s="24"/>
      <c r="J6" s="24" t="s">
        <v>96</v>
      </c>
      <c r="K6" s="46"/>
      <c r="L6" s="46"/>
      <c r="M6" s="46"/>
    </row>
    <row r="7" spans="1:13">
      <c r="A7" s="46"/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3">
      <c r="A9" s="46"/>
      <c r="B9" s="46"/>
      <c r="C9" s="46"/>
      <c r="D9" s="46"/>
      <c r="E9" s="46"/>
      <c r="F9" s="46" t="s">
        <v>192</v>
      </c>
      <c r="G9" s="46"/>
      <c r="H9" s="46"/>
      <c r="I9" s="46"/>
      <c r="J9" s="46"/>
      <c r="K9" s="46"/>
      <c r="L9" s="46"/>
      <c r="M9" s="46"/>
    </row>
    <row r="10" spans="1:13">
      <c r="A10" s="50"/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</row>
    <row r="11" spans="1:13">
      <c r="A11" s="50"/>
      <c r="B11" s="50"/>
      <c r="C11" s="50"/>
      <c r="D11" s="71" t="s">
        <v>247</v>
      </c>
      <c r="E11" s="71"/>
      <c r="F11" s="71"/>
      <c r="G11" s="71"/>
      <c r="H11" s="50"/>
      <c r="I11" s="50"/>
      <c r="J11" s="50"/>
      <c r="K11" s="50"/>
      <c r="L11" s="50"/>
      <c r="M11" s="50"/>
    </row>
    <row r="12" spans="1:13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ht="36">
      <c r="A15" s="72" t="s">
        <v>230</v>
      </c>
      <c r="B15" s="72"/>
      <c r="C15" s="72"/>
      <c r="D15" s="72"/>
      <c r="E15" s="72"/>
      <c r="F15" s="72"/>
      <c r="G15" s="72"/>
      <c r="H15" s="33"/>
      <c r="I15" s="73" t="s">
        <v>246</v>
      </c>
      <c r="J15" s="73"/>
    </row>
    <row r="16" spans="1:13" ht="15.75">
      <c r="A16" s="29" t="s">
        <v>70</v>
      </c>
      <c r="B16" s="29" t="s">
        <v>0</v>
      </c>
      <c r="C16" s="29" t="s">
        <v>1</v>
      </c>
      <c r="D16" s="29" t="s">
        <v>2</v>
      </c>
      <c r="E16" s="29" t="s">
        <v>3</v>
      </c>
      <c r="F16" s="29" t="s">
        <v>4</v>
      </c>
      <c r="G16" s="49" t="s">
        <v>224</v>
      </c>
      <c r="H16" s="49" t="s">
        <v>225</v>
      </c>
      <c r="I16" s="49" t="s">
        <v>231</v>
      </c>
      <c r="J16" s="49" t="s">
        <v>6</v>
      </c>
    </row>
    <row r="17" spans="1:10" ht="15.75">
      <c r="A17" s="30" t="s">
        <v>129</v>
      </c>
      <c r="B17" s="31" t="s">
        <v>15</v>
      </c>
      <c r="C17" s="31" t="s">
        <v>16</v>
      </c>
      <c r="D17" s="31" t="s">
        <v>78</v>
      </c>
      <c r="E17" s="31" t="s">
        <v>9</v>
      </c>
      <c r="F17" s="31" t="s">
        <v>166</v>
      </c>
      <c r="G17" s="23">
        <v>65.454999999999998</v>
      </c>
      <c r="H17" s="23">
        <v>67.045000000000002</v>
      </c>
      <c r="I17" s="23">
        <f t="shared" ref="I17:I32" si="0">(G17+H17)/2</f>
        <v>66.25</v>
      </c>
      <c r="J17" s="23">
        <f t="shared" ref="J17:J32" si="1">(100-I17)*1.5</f>
        <v>50.625</v>
      </c>
    </row>
    <row r="18" spans="1:10" ht="15.75">
      <c r="A18" s="30" t="s">
        <v>130</v>
      </c>
      <c r="B18" s="31" t="s">
        <v>53</v>
      </c>
      <c r="C18" s="31" t="s">
        <v>54</v>
      </c>
      <c r="D18" s="31" t="s">
        <v>55</v>
      </c>
      <c r="E18" s="31" t="s">
        <v>160</v>
      </c>
      <c r="F18" s="31" t="s">
        <v>189</v>
      </c>
      <c r="G18" s="23">
        <v>63.86</v>
      </c>
      <c r="H18" s="23">
        <v>63.408999999999999</v>
      </c>
      <c r="I18" s="23">
        <f t="shared" si="0"/>
        <v>63.634500000000003</v>
      </c>
      <c r="J18" s="23">
        <f t="shared" si="1"/>
        <v>54.548249999999996</v>
      </c>
    </row>
    <row r="19" spans="1:10" ht="15.75">
      <c r="A19" s="30" t="s">
        <v>72</v>
      </c>
      <c r="B19" s="31" t="s">
        <v>50</v>
      </c>
      <c r="C19" s="31" t="s">
        <v>170</v>
      </c>
      <c r="D19" s="31" t="s">
        <v>172</v>
      </c>
      <c r="E19" s="31" t="s">
        <v>171</v>
      </c>
      <c r="F19" s="31" t="s">
        <v>173</v>
      </c>
      <c r="G19" s="23">
        <v>63.182000000000002</v>
      </c>
      <c r="H19" s="23">
        <v>60.908999999999999</v>
      </c>
      <c r="I19" s="23">
        <f t="shared" si="0"/>
        <v>62.045500000000004</v>
      </c>
      <c r="J19" s="23">
        <f t="shared" si="1"/>
        <v>56.931749999999994</v>
      </c>
    </row>
    <row r="20" spans="1:10" ht="15.75">
      <c r="A20" s="30" t="s">
        <v>131</v>
      </c>
      <c r="B20" s="31" t="s">
        <v>10</v>
      </c>
      <c r="C20" s="31" t="s">
        <v>178</v>
      </c>
      <c r="D20" s="31" t="s">
        <v>55</v>
      </c>
      <c r="E20" s="31" t="s">
        <v>9</v>
      </c>
      <c r="F20" s="31" t="s">
        <v>179</v>
      </c>
      <c r="G20" s="23">
        <v>62.271999999999998</v>
      </c>
      <c r="H20" s="23">
        <v>60.908999999999999</v>
      </c>
      <c r="I20" s="23">
        <f t="shared" si="0"/>
        <v>61.590499999999999</v>
      </c>
      <c r="J20" s="23">
        <f t="shared" si="1"/>
        <v>57.614249999999998</v>
      </c>
    </row>
    <row r="21" spans="1:10" ht="15.75">
      <c r="A21" s="30" t="s">
        <v>227</v>
      </c>
      <c r="B21" s="31" t="s">
        <v>32</v>
      </c>
      <c r="C21" s="31" t="s">
        <v>33</v>
      </c>
      <c r="D21" s="31" t="s">
        <v>82</v>
      </c>
      <c r="E21" s="31" t="s">
        <v>162</v>
      </c>
      <c r="F21" s="31" t="s">
        <v>163</v>
      </c>
      <c r="G21" s="23">
        <v>61.136000000000003</v>
      </c>
      <c r="H21" s="23">
        <v>60.682000000000002</v>
      </c>
      <c r="I21" s="23">
        <f t="shared" si="0"/>
        <v>60.909000000000006</v>
      </c>
      <c r="J21" s="23">
        <f t="shared" si="1"/>
        <v>58.636499999999991</v>
      </c>
    </row>
    <row r="22" spans="1:10" ht="15.75">
      <c r="A22" s="30" t="s">
        <v>227</v>
      </c>
      <c r="B22" s="31" t="s">
        <v>15</v>
      </c>
      <c r="C22" s="31" t="s">
        <v>185</v>
      </c>
      <c r="D22" s="31" t="s">
        <v>86</v>
      </c>
      <c r="E22" s="31" t="s">
        <v>9</v>
      </c>
      <c r="F22" s="31" t="s">
        <v>183</v>
      </c>
      <c r="G22" s="23">
        <v>60.908999999999999</v>
      </c>
      <c r="H22" s="23">
        <v>60.908999999999999</v>
      </c>
      <c r="I22" s="23">
        <f t="shared" si="0"/>
        <v>60.908999999999999</v>
      </c>
      <c r="J22" s="23">
        <f t="shared" si="1"/>
        <v>58.636499999999998</v>
      </c>
    </row>
    <row r="23" spans="1:10" ht="15.75">
      <c r="A23" s="30" t="s">
        <v>134</v>
      </c>
      <c r="B23" s="31" t="s">
        <v>176</v>
      </c>
      <c r="C23" s="31" t="s">
        <v>182</v>
      </c>
      <c r="D23" s="31" t="s">
        <v>86</v>
      </c>
      <c r="E23" s="31" t="s">
        <v>9</v>
      </c>
      <c r="F23" s="31" t="s">
        <v>205</v>
      </c>
      <c r="G23" s="23">
        <v>62.726999999999997</v>
      </c>
      <c r="H23" s="23">
        <v>58.863999999999997</v>
      </c>
      <c r="I23" s="23">
        <f t="shared" si="0"/>
        <v>60.795499999999997</v>
      </c>
      <c r="J23" s="23">
        <f t="shared" si="1"/>
        <v>58.806750000000008</v>
      </c>
    </row>
    <row r="24" spans="1:10" ht="15.75">
      <c r="A24" s="30" t="s">
        <v>135</v>
      </c>
      <c r="B24" s="31" t="s">
        <v>157</v>
      </c>
      <c r="C24" s="31" t="s">
        <v>35</v>
      </c>
      <c r="D24" s="31" t="s">
        <v>191</v>
      </c>
      <c r="E24" s="31" t="s">
        <v>158</v>
      </c>
      <c r="F24" s="31" t="s">
        <v>159</v>
      </c>
      <c r="G24" s="23">
        <v>60.454999999999998</v>
      </c>
      <c r="H24" s="23">
        <v>60.908999999999999</v>
      </c>
      <c r="I24" s="23">
        <f t="shared" si="0"/>
        <v>60.682000000000002</v>
      </c>
      <c r="J24" s="23">
        <f t="shared" si="1"/>
        <v>58.976999999999997</v>
      </c>
    </row>
    <row r="25" spans="1:10" ht="15.75">
      <c r="A25" s="30" t="s">
        <v>136</v>
      </c>
      <c r="B25" s="31" t="s">
        <v>7</v>
      </c>
      <c r="C25" s="31" t="s">
        <v>31</v>
      </c>
      <c r="D25" s="31" t="s">
        <v>174</v>
      </c>
      <c r="E25" s="31" t="s">
        <v>9</v>
      </c>
      <c r="F25" s="31" t="s">
        <v>175</v>
      </c>
      <c r="G25" s="23">
        <v>60.454999999999998</v>
      </c>
      <c r="H25" s="23">
        <v>60</v>
      </c>
      <c r="I25" s="23">
        <f t="shared" si="0"/>
        <v>60.227499999999999</v>
      </c>
      <c r="J25" s="23">
        <f t="shared" si="1"/>
        <v>59.658749999999998</v>
      </c>
    </row>
    <row r="26" spans="1:10" ht="15.75">
      <c r="A26" s="30" t="s">
        <v>137</v>
      </c>
      <c r="B26" s="31" t="s">
        <v>38</v>
      </c>
      <c r="C26" s="31" t="s">
        <v>39</v>
      </c>
      <c r="D26" s="31" t="s">
        <v>191</v>
      </c>
      <c r="E26" s="31" t="s">
        <v>158</v>
      </c>
      <c r="F26" s="31" t="s">
        <v>188</v>
      </c>
      <c r="G26" s="23">
        <v>59.77</v>
      </c>
      <c r="H26" s="23">
        <v>60.454000000000001</v>
      </c>
      <c r="I26" s="23">
        <f t="shared" si="0"/>
        <v>60.112000000000002</v>
      </c>
      <c r="J26" s="23">
        <f t="shared" si="1"/>
        <v>59.831999999999994</v>
      </c>
    </row>
    <row r="27" spans="1:10" ht="15.75">
      <c r="A27" s="30" t="s">
        <v>138</v>
      </c>
      <c r="B27" s="31" t="s">
        <v>17</v>
      </c>
      <c r="C27" s="31" t="s">
        <v>153</v>
      </c>
      <c r="D27" s="31" t="s">
        <v>180</v>
      </c>
      <c r="E27" s="31" t="s">
        <v>103</v>
      </c>
      <c r="F27" s="31" t="s">
        <v>181</v>
      </c>
      <c r="G27" s="23">
        <v>60.226999999999997</v>
      </c>
      <c r="H27" s="23">
        <v>58.863999999999997</v>
      </c>
      <c r="I27" s="23">
        <f t="shared" si="0"/>
        <v>59.545499999999997</v>
      </c>
      <c r="J27" s="23">
        <f t="shared" si="1"/>
        <v>60.681750000000008</v>
      </c>
    </row>
    <row r="28" spans="1:10" ht="15.75">
      <c r="A28" s="30" t="s">
        <v>228</v>
      </c>
      <c r="B28" s="31" t="s">
        <v>176</v>
      </c>
      <c r="C28" s="31" t="s">
        <v>168</v>
      </c>
      <c r="D28" s="31" t="s">
        <v>191</v>
      </c>
      <c r="E28" s="31" t="s">
        <v>160</v>
      </c>
      <c r="F28" s="31" t="s">
        <v>177</v>
      </c>
      <c r="G28" s="23">
        <v>60.908999999999999</v>
      </c>
      <c r="H28" s="23">
        <v>57.726999999999997</v>
      </c>
      <c r="I28" s="23">
        <f t="shared" si="0"/>
        <v>59.317999999999998</v>
      </c>
      <c r="J28" s="23">
        <f t="shared" si="1"/>
        <v>61.023000000000003</v>
      </c>
    </row>
    <row r="29" spans="1:10" ht="15.75">
      <c r="A29" s="30" t="s">
        <v>228</v>
      </c>
      <c r="B29" s="31" t="s">
        <v>144</v>
      </c>
      <c r="C29" s="31" t="s">
        <v>145</v>
      </c>
      <c r="D29" s="31" t="s">
        <v>155</v>
      </c>
      <c r="E29" s="31"/>
      <c r="F29" s="31" t="s">
        <v>190</v>
      </c>
      <c r="G29" s="23">
        <v>59.545000000000002</v>
      </c>
      <c r="H29" s="23">
        <v>59.091000000000001</v>
      </c>
      <c r="I29" s="23">
        <f t="shared" si="0"/>
        <v>59.317999999999998</v>
      </c>
      <c r="J29" s="23">
        <f t="shared" si="1"/>
        <v>61.023000000000003</v>
      </c>
    </row>
    <row r="30" spans="1:10" ht="15.75">
      <c r="A30" s="30" t="s">
        <v>141</v>
      </c>
      <c r="B30" s="31" t="s">
        <v>41</v>
      </c>
      <c r="C30" s="31" t="s">
        <v>42</v>
      </c>
      <c r="D30" s="31" t="s">
        <v>43</v>
      </c>
      <c r="E30" s="31" t="s">
        <v>162</v>
      </c>
      <c r="F30" s="31" t="s">
        <v>184</v>
      </c>
      <c r="G30" s="23">
        <v>60</v>
      </c>
      <c r="H30" s="23">
        <v>57.726999999999997</v>
      </c>
      <c r="I30" s="23">
        <f t="shared" si="0"/>
        <v>58.863500000000002</v>
      </c>
      <c r="J30" s="23">
        <f t="shared" si="1"/>
        <v>61.704749999999997</v>
      </c>
    </row>
    <row r="31" spans="1:10" ht="15.75">
      <c r="A31" s="30" t="s">
        <v>229</v>
      </c>
      <c r="B31" s="31" t="s">
        <v>10</v>
      </c>
      <c r="C31" s="31" t="s">
        <v>11</v>
      </c>
      <c r="D31" s="31" t="s">
        <v>191</v>
      </c>
      <c r="E31" s="31" t="s">
        <v>160</v>
      </c>
      <c r="F31" s="31" t="s">
        <v>161</v>
      </c>
      <c r="G31" s="23">
        <v>57.5</v>
      </c>
      <c r="H31" s="23">
        <v>56.363999999999997</v>
      </c>
      <c r="I31" s="23">
        <f t="shared" si="0"/>
        <v>56.932000000000002</v>
      </c>
      <c r="J31" s="23">
        <f t="shared" si="1"/>
        <v>64.602000000000004</v>
      </c>
    </row>
    <row r="32" spans="1:10" ht="15.75">
      <c r="A32" s="30" t="s">
        <v>229</v>
      </c>
      <c r="B32" s="31" t="s">
        <v>167</v>
      </c>
      <c r="C32" s="31" t="s">
        <v>168</v>
      </c>
      <c r="D32" s="31" t="s">
        <v>155</v>
      </c>
      <c r="E32" s="31" t="s">
        <v>160</v>
      </c>
      <c r="F32" s="31" t="s">
        <v>169</v>
      </c>
      <c r="G32" s="23">
        <v>56.136000000000003</v>
      </c>
      <c r="H32" s="23">
        <v>57.726999999999997</v>
      </c>
      <c r="I32" s="23">
        <f t="shared" si="0"/>
        <v>56.9315</v>
      </c>
      <c r="J32" s="23">
        <f t="shared" si="1"/>
        <v>64.60275</v>
      </c>
    </row>
    <row r="33" spans="1:10" ht="15.75">
      <c r="A33" s="30"/>
      <c r="B33" s="31" t="s">
        <v>53</v>
      </c>
      <c r="C33" s="31" t="s">
        <v>54</v>
      </c>
      <c r="D33" s="31" t="s">
        <v>55</v>
      </c>
      <c r="E33" s="31" t="s">
        <v>160</v>
      </c>
      <c r="F33" s="31" t="s">
        <v>165</v>
      </c>
      <c r="G33" s="23"/>
      <c r="H33" s="23"/>
      <c r="I33" s="23"/>
      <c r="J33" s="23" t="s">
        <v>120</v>
      </c>
    </row>
    <row r="36" spans="1:10">
      <c r="F36" s="27" t="s">
        <v>192</v>
      </c>
    </row>
    <row r="38" spans="1:10">
      <c r="D38" s="71" t="s">
        <v>247</v>
      </c>
      <c r="E38" s="71"/>
      <c r="F38" s="71"/>
      <c r="G38" s="71"/>
      <c r="H38" s="71"/>
    </row>
  </sheetData>
  <sortState ref="B13:J28">
    <sortCondition ref="J13:J28"/>
  </sortState>
  <mergeCells count="6">
    <mergeCell ref="D38:H38"/>
    <mergeCell ref="A15:G15"/>
    <mergeCell ref="I15:J15"/>
    <mergeCell ref="I1:J1"/>
    <mergeCell ref="A1:H1"/>
    <mergeCell ref="D11:G11"/>
  </mergeCells>
  <pageMargins left="0.7" right="0.7" top="0.75" bottom="0.75" header="0.3" footer="0.3"/>
  <pageSetup paperSize="9" orientation="landscape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5"/>
  <sheetViews>
    <sheetView topLeftCell="C16" zoomScale="130" zoomScaleNormal="130" workbookViewId="0">
      <selection activeCell="L13" sqref="A13:L38"/>
    </sheetView>
  </sheetViews>
  <sheetFormatPr defaultRowHeight="15"/>
  <cols>
    <col min="2" max="2" width="11.28515625" customWidth="1"/>
    <col min="3" max="3" width="11.85546875" customWidth="1"/>
    <col min="4" max="4" width="11.140625" customWidth="1"/>
    <col min="6" max="6" width="13.85546875" customWidth="1"/>
    <col min="7" max="7" width="11" customWidth="1"/>
    <col min="8" max="8" width="10.42578125" customWidth="1"/>
    <col min="9" max="9" width="10.28515625" bestFit="1" customWidth="1"/>
    <col min="10" max="10" width="10.42578125" customWidth="1"/>
  </cols>
  <sheetData>
    <row r="1" spans="1:16" ht="45" customHeight="1">
      <c r="A1" s="75" t="s">
        <v>234</v>
      </c>
      <c r="B1" s="75"/>
      <c r="C1" s="75"/>
      <c r="D1" s="75"/>
      <c r="E1" s="75"/>
      <c r="F1" s="75"/>
      <c r="G1" s="75"/>
      <c r="H1" s="75"/>
      <c r="I1" s="75"/>
      <c r="J1" s="75"/>
      <c r="K1" s="46"/>
      <c r="L1" s="46"/>
      <c r="M1" s="46"/>
    </row>
    <row r="2" spans="1:16" ht="15.75">
      <c r="A2" s="29" t="s">
        <v>70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15" t="s">
        <v>232</v>
      </c>
      <c r="H2" s="15" t="s">
        <v>95</v>
      </c>
      <c r="I2" s="15" t="s">
        <v>233</v>
      </c>
      <c r="J2" s="15" t="s">
        <v>5</v>
      </c>
      <c r="K2" s="46"/>
      <c r="L2" s="46"/>
      <c r="M2" s="46"/>
    </row>
    <row r="3" spans="1:16" ht="15.75">
      <c r="A3" s="30" t="s">
        <v>129</v>
      </c>
      <c r="B3" s="31" t="s">
        <v>144</v>
      </c>
      <c r="C3" s="31" t="s">
        <v>145</v>
      </c>
      <c r="D3" s="31" t="s">
        <v>146</v>
      </c>
      <c r="E3" s="31" t="s">
        <v>193</v>
      </c>
      <c r="F3" s="31" t="s">
        <v>147</v>
      </c>
      <c r="G3" s="19">
        <v>10</v>
      </c>
      <c r="H3" s="23">
        <v>24.25</v>
      </c>
      <c r="I3" s="19">
        <v>50</v>
      </c>
      <c r="J3" s="19">
        <f>G3+I3</f>
        <v>60</v>
      </c>
      <c r="K3" s="46"/>
      <c r="L3" s="46"/>
      <c r="M3" s="46"/>
    </row>
    <row r="4" spans="1:16" ht="15.75">
      <c r="A4" s="30" t="s">
        <v>130</v>
      </c>
      <c r="B4" s="31" t="s">
        <v>150</v>
      </c>
      <c r="C4" s="31" t="s">
        <v>151</v>
      </c>
      <c r="D4" s="31" t="s">
        <v>79</v>
      </c>
      <c r="E4" s="31" t="s">
        <v>9</v>
      </c>
      <c r="F4" s="31" t="s">
        <v>152</v>
      </c>
      <c r="G4" s="19">
        <v>20</v>
      </c>
      <c r="H4" s="23">
        <v>25.56</v>
      </c>
      <c r="I4" s="19">
        <v>52</v>
      </c>
      <c r="J4" s="19">
        <f>G4+I4</f>
        <v>72</v>
      </c>
      <c r="K4" s="46"/>
      <c r="L4" s="46"/>
      <c r="M4" s="46"/>
    </row>
    <row r="5" spans="1:16" ht="15.75">
      <c r="A5" s="30" t="s">
        <v>72</v>
      </c>
      <c r="B5" s="31" t="s">
        <v>17</v>
      </c>
      <c r="C5" s="31" t="s">
        <v>18</v>
      </c>
      <c r="D5" s="31" t="s">
        <v>55</v>
      </c>
      <c r="E5" s="31" t="s">
        <v>148</v>
      </c>
      <c r="F5" s="31" t="s">
        <v>149</v>
      </c>
      <c r="G5" s="53">
        <v>40</v>
      </c>
      <c r="H5" s="23">
        <v>27.84</v>
      </c>
      <c r="I5" s="19">
        <v>56</v>
      </c>
      <c r="J5" s="19">
        <f>G5+I5</f>
        <v>96</v>
      </c>
      <c r="K5" s="46"/>
      <c r="L5" s="46"/>
      <c r="M5" s="46"/>
    </row>
    <row r="6" spans="1:16" ht="15.75">
      <c r="A6" s="30" t="s">
        <v>131</v>
      </c>
      <c r="B6" s="31" t="s">
        <v>50</v>
      </c>
      <c r="C6" s="31" t="s">
        <v>153</v>
      </c>
      <c r="D6" s="31" t="s">
        <v>78</v>
      </c>
      <c r="E6" s="31" t="s">
        <v>103</v>
      </c>
      <c r="F6" s="31" t="s">
        <v>154</v>
      </c>
      <c r="G6" s="56">
        <v>50</v>
      </c>
      <c r="H6" s="11">
        <v>26.5</v>
      </c>
      <c r="I6" s="19">
        <v>54</v>
      </c>
      <c r="J6" s="19">
        <f>G6+I6</f>
        <v>104</v>
      </c>
      <c r="K6" s="46"/>
      <c r="L6" s="46"/>
      <c r="M6" s="46"/>
    </row>
    <row r="7" spans="1:16" ht="15.75">
      <c r="A7" s="51"/>
      <c r="B7" s="52"/>
      <c r="C7" s="52"/>
      <c r="D7" s="52"/>
      <c r="E7" s="52"/>
      <c r="F7" s="52"/>
      <c r="G7" s="53"/>
      <c r="H7" s="54"/>
      <c r="I7" s="53"/>
      <c r="J7" s="53"/>
      <c r="K7" s="46"/>
      <c r="L7" s="46"/>
      <c r="M7" s="46"/>
    </row>
    <row r="8" spans="1:16" ht="15.75">
      <c r="A8" s="51"/>
      <c r="B8" s="52"/>
      <c r="C8" s="46" t="s">
        <v>236</v>
      </c>
      <c r="D8" s="46"/>
      <c r="E8" s="52"/>
      <c r="F8" s="52"/>
      <c r="G8" s="53"/>
      <c r="H8" s="54"/>
      <c r="I8" s="53"/>
      <c r="J8" s="53"/>
      <c r="K8" s="46"/>
      <c r="L8" s="46"/>
      <c r="M8" s="46"/>
    </row>
    <row r="9" spans="1:16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6">
      <c r="A10" s="46"/>
      <c r="B10" s="46"/>
      <c r="C10" s="46"/>
      <c r="D10" s="46"/>
      <c r="E10" s="46"/>
      <c r="F10" s="46" t="s">
        <v>192</v>
      </c>
      <c r="G10" s="46"/>
      <c r="H10" s="46"/>
      <c r="I10" s="46"/>
      <c r="J10" s="46"/>
      <c r="K10" s="46"/>
      <c r="L10" s="46"/>
      <c r="M10" s="46"/>
    </row>
    <row r="11" spans="1:16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6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6" ht="36">
      <c r="A13" s="75" t="s">
        <v>235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6" ht="15.75">
      <c r="A14" s="29" t="s">
        <v>70</v>
      </c>
      <c r="B14" s="29" t="s">
        <v>0</v>
      </c>
      <c r="C14" s="29" t="s">
        <v>1</v>
      </c>
      <c r="D14" s="29" t="s">
        <v>2</v>
      </c>
      <c r="E14" s="29" t="s">
        <v>3</v>
      </c>
      <c r="F14" s="29" t="s">
        <v>4</v>
      </c>
      <c r="G14" s="15" t="s">
        <v>232</v>
      </c>
      <c r="H14" s="15" t="s">
        <v>95</v>
      </c>
      <c r="I14" s="15" t="s">
        <v>233</v>
      </c>
      <c r="J14" s="15" t="s">
        <v>5</v>
      </c>
    </row>
    <row r="15" spans="1:16" ht="15.75">
      <c r="A15" s="30" t="s">
        <v>129</v>
      </c>
      <c r="B15" s="31" t="s">
        <v>157</v>
      </c>
      <c r="C15" s="31" t="s">
        <v>35</v>
      </c>
      <c r="D15" s="31" t="s">
        <v>191</v>
      </c>
      <c r="E15" s="31" t="s">
        <v>158</v>
      </c>
      <c r="F15" s="31" t="s">
        <v>159</v>
      </c>
      <c r="G15" s="19">
        <v>10</v>
      </c>
      <c r="H15" s="23">
        <v>24.25</v>
      </c>
      <c r="I15" s="19">
        <v>75</v>
      </c>
      <c r="J15" s="19">
        <f t="shared" ref="J15:J30" si="0">I15+G15</f>
        <v>85</v>
      </c>
      <c r="P15" s="55">
        <f>23-H15</f>
        <v>-1.25</v>
      </c>
    </row>
    <row r="16" spans="1:16" ht="15.75">
      <c r="A16" s="30" t="s">
        <v>130</v>
      </c>
      <c r="B16" s="31" t="s">
        <v>17</v>
      </c>
      <c r="C16" s="31" t="s">
        <v>153</v>
      </c>
      <c r="D16" s="31" t="s">
        <v>180</v>
      </c>
      <c r="E16" s="31" t="s">
        <v>103</v>
      </c>
      <c r="F16" s="31" t="s">
        <v>181</v>
      </c>
      <c r="G16" s="19">
        <v>20</v>
      </c>
      <c r="H16" s="23">
        <v>21.91</v>
      </c>
      <c r="I16" s="19">
        <v>66</v>
      </c>
      <c r="J16" s="19">
        <f t="shared" si="0"/>
        <v>86</v>
      </c>
      <c r="P16" s="55">
        <f t="shared" ref="P16:P30" si="1">23-H16</f>
        <v>1.0899999999999999</v>
      </c>
    </row>
    <row r="17" spans="1:16" ht="15.75">
      <c r="A17" s="30" t="s">
        <v>72</v>
      </c>
      <c r="B17" s="31" t="s">
        <v>53</v>
      </c>
      <c r="C17" s="31" t="s">
        <v>54</v>
      </c>
      <c r="D17" s="31" t="s">
        <v>55</v>
      </c>
      <c r="E17" s="31" t="s">
        <v>160</v>
      </c>
      <c r="F17" s="31" t="s">
        <v>189</v>
      </c>
      <c r="G17" s="19">
        <v>20</v>
      </c>
      <c r="H17" s="23">
        <v>24.63</v>
      </c>
      <c r="I17" s="19">
        <v>75</v>
      </c>
      <c r="J17" s="19">
        <f t="shared" si="0"/>
        <v>95</v>
      </c>
      <c r="P17" s="55">
        <f t="shared" si="1"/>
        <v>-1.629999999999999</v>
      </c>
    </row>
    <row r="18" spans="1:16" ht="15.75">
      <c r="A18" s="30" t="s">
        <v>131</v>
      </c>
      <c r="B18" s="31" t="s">
        <v>41</v>
      </c>
      <c r="C18" s="31" t="s">
        <v>42</v>
      </c>
      <c r="D18" s="31" t="s">
        <v>43</v>
      </c>
      <c r="E18" s="31" t="s">
        <v>162</v>
      </c>
      <c r="F18" s="31" t="s">
        <v>184</v>
      </c>
      <c r="G18" s="19">
        <v>30</v>
      </c>
      <c r="H18" s="23">
        <v>25.12</v>
      </c>
      <c r="I18" s="19">
        <v>78</v>
      </c>
      <c r="J18" s="19">
        <f t="shared" si="0"/>
        <v>108</v>
      </c>
      <c r="P18" s="55">
        <f t="shared" si="1"/>
        <v>-2.120000000000001</v>
      </c>
    </row>
    <row r="19" spans="1:16" ht="15.75">
      <c r="A19" s="30" t="s">
        <v>132</v>
      </c>
      <c r="B19" s="31" t="s">
        <v>167</v>
      </c>
      <c r="C19" s="31" t="s">
        <v>168</v>
      </c>
      <c r="D19" s="31" t="s">
        <v>155</v>
      </c>
      <c r="E19" s="31" t="s">
        <v>160</v>
      </c>
      <c r="F19" s="31" t="s">
        <v>169</v>
      </c>
      <c r="G19" s="19">
        <v>30</v>
      </c>
      <c r="H19" s="23">
        <v>28.26</v>
      </c>
      <c r="I19" s="19">
        <v>87</v>
      </c>
      <c r="J19" s="19">
        <f t="shared" si="0"/>
        <v>117</v>
      </c>
      <c r="P19" s="55">
        <f t="shared" si="1"/>
        <v>-5.2600000000000016</v>
      </c>
    </row>
    <row r="20" spans="1:16" ht="15.75">
      <c r="A20" s="30" t="s">
        <v>133</v>
      </c>
      <c r="B20" s="31" t="s">
        <v>50</v>
      </c>
      <c r="C20" s="31" t="s">
        <v>170</v>
      </c>
      <c r="D20" s="31" t="s">
        <v>172</v>
      </c>
      <c r="E20" s="31" t="s">
        <v>171</v>
      </c>
      <c r="F20" s="31" t="s">
        <v>173</v>
      </c>
      <c r="G20" s="19">
        <v>40</v>
      </c>
      <c r="H20" s="23">
        <v>25.22</v>
      </c>
      <c r="I20" s="19">
        <v>78</v>
      </c>
      <c r="J20" s="19">
        <f t="shared" si="0"/>
        <v>118</v>
      </c>
      <c r="P20" s="55">
        <f t="shared" si="1"/>
        <v>-2.2199999999999989</v>
      </c>
    </row>
    <row r="21" spans="1:16" ht="15.75">
      <c r="A21" s="30" t="s">
        <v>239</v>
      </c>
      <c r="B21" s="31" t="s">
        <v>38</v>
      </c>
      <c r="C21" s="31" t="s">
        <v>39</v>
      </c>
      <c r="D21" s="31" t="s">
        <v>191</v>
      </c>
      <c r="E21" s="31" t="s">
        <v>158</v>
      </c>
      <c r="F21" s="31" t="s">
        <v>188</v>
      </c>
      <c r="G21" s="19">
        <v>40</v>
      </c>
      <c r="H21" s="23">
        <v>28.13</v>
      </c>
      <c r="I21" s="19">
        <v>87</v>
      </c>
      <c r="J21" s="19">
        <f t="shared" si="0"/>
        <v>127</v>
      </c>
      <c r="P21" s="55">
        <f t="shared" si="1"/>
        <v>-5.129999999999999</v>
      </c>
    </row>
    <row r="22" spans="1:16" ht="15.75">
      <c r="A22" s="30" t="s">
        <v>239</v>
      </c>
      <c r="B22" s="31" t="s">
        <v>10</v>
      </c>
      <c r="C22" s="31" t="s">
        <v>11</v>
      </c>
      <c r="D22" s="31" t="s">
        <v>191</v>
      </c>
      <c r="E22" s="31" t="s">
        <v>160</v>
      </c>
      <c r="F22" s="31" t="s">
        <v>161</v>
      </c>
      <c r="G22" s="19">
        <v>40</v>
      </c>
      <c r="H22" s="23">
        <v>28.48</v>
      </c>
      <c r="I22" s="19">
        <v>87</v>
      </c>
      <c r="J22" s="19">
        <f t="shared" si="0"/>
        <v>127</v>
      </c>
      <c r="P22" s="55">
        <f t="shared" si="1"/>
        <v>-5.48</v>
      </c>
    </row>
    <row r="23" spans="1:16" ht="15.75">
      <c r="A23" s="30" t="s">
        <v>240</v>
      </c>
      <c r="B23" s="31" t="s">
        <v>176</v>
      </c>
      <c r="C23" s="31" t="s">
        <v>168</v>
      </c>
      <c r="D23" s="31" t="s">
        <v>191</v>
      </c>
      <c r="E23" s="31" t="s">
        <v>160</v>
      </c>
      <c r="F23" s="31" t="s">
        <v>177</v>
      </c>
      <c r="G23" s="19">
        <v>50</v>
      </c>
      <c r="H23" s="23">
        <v>27.85</v>
      </c>
      <c r="I23" s="19">
        <v>84</v>
      </c>
      <c r="J23" s="19">
        <f t="shared" si="0"/>
        <v>134</v>
      </c>
      <c r="P23" s="55">
        <f t="shared" si="1"/>
        <v>-4.8500000000000014</v>
      </c>
    </row>
    <row r="24" spans="1:16" ht="15.75">
      <c r="A24" s="30" t="s">
        <v>240</v>
      </c>
      <c r="B24" s="31" t="s">
        <v>144</v>
      </c>
      <c r="C24" s="31" t="s">
        <v>145</v>
      </c>
      <c r="D24" s="31" t="s">
        <v>155</v>
      </c>
      <c r="E24" s="31" t="s">
        <v>193</v>
      </c>
      <c r="F24" s="31" t="s">
        <v>190</v>
      </c>
      <c r="G24" s="19">
        <v>50</v>
      </c>
      <c r="H24" s="23">
        <v>27.13</v>
      </c>
      <c r="I24" s="19">
        <v>84</v>
      </c>
      <c r="J24" s="19">
        <f t="shared" si="0"/>
        <v>134</v>
      </c>
      <c r="P24" s="55">
        <f t="shared" si="1"/>
        <v>-4.129999999999999</v>
      </c>
    </row>
    <row r="25" spans="1:16" ht="15.75">
      <c r="A25" s="30" t="s">
        <v>138</v>
      </c>
      <c r="B25" s="31" t="s">
        <v>15</v>
      </c>
      <c r="C25" s="31" t="s">
        <v>16</v>
      </c>
      <c r="D25" s="31" t="s">
        <v>78</v>
      </c>
      <c r="E25" s="31" t="s">
        <v>9</v>
      </c>
      <c r="F25" s="31" t="s">
        <v>166</v>
      </c>
      <c r="G25" s="19">
        <v>40</v>
      </c>
      <c r="H25" s="23">
        <v>31.69</v>
      </c>
      <c r="I25" s="19">
        <v>96</v>
      </c>
      <c r="J25" s="19">
        <f t="shared" si="0"/>
        <v>136</v>
      </c>
      <c r="P25" s="55">
        <f t="shared" si="1"/>
        <v>-8.6900000000000013</v>
      </c>
    </row>
    <row r="26" spans="1:16" ht="15.75">
      <c r="A26" s="30" t="s">
        <v>139</v>
      </c>
      <c r="B26" s="31" t="s">
        <v>176</v>
      </c>
      <c r="C26" s="31" t="s">
        <v>182</v>
      </c>
      <c r="D26" s="31" t="s">
        <v>86</v>
      </c>
      <c r="E26" s="31" t="s">
        <v>9</v>
      </c>
      <c r="F26" s="31" t="s">
        <v>205</v>
      </c>
      <c r="G26" s="19">
        <v>60</v>
      </c>
      <c r="H26" s="23">
        <v>25.03</v>
      </c>
      <c r="I26" s="19">
        <v>78</v>
      </c>
      <c r="J26" s="19">
        <f t="shared" si="0"/>
        <v>138</v>
      </c>
      <c r="P26" s="55">
        <f t="shared" si="1"/>
        <v>-2.0300000000000011</v>
      </c>
    </row>
    <row r="27" spans="1:16" ht="15.75">
      <c r="A27" s="30" t="s">
        <v>140</v>
      </c>
      <c r="B27" s="31" t="s">
        <v>7</v>
      </c>
      <c r="C27" s="31" t="s">
        <v>31</v>
      </c>
      <c r="D27" s="31" t="s">
        <v>174</v>
      </c>
      <c r="E27" s="31" t="s">
        <v>9</v>
      </c>
      <c r="F27" s="31" t="s">
        <v>175</v>
      </c>
      <c r="G27" s="19">
        <v>40</v>
      </c>
      <c r="H27" s="23">
        <v>33.19</v>
      </c>
      <c r="I27" s="19">
        <v>102</v>
      </c>
      <c r="J27" s="19">
        <f t="shared" si="0"/>
        <v>142</v>
      </c>
      <c r="P27" s="55">
        <f t="shared" si="1"/>
        <v>-10.189999999999998</v>
      </c>
    </row>
    <row r="28" spans="1:16" ht="15.75">
      <c r="A28" s="30" t="s">
        <v>141</v>
      </c>
      <c r="B28" s="31" t="s">
        <v>15</v>
      </c>
      <c r="C28" s="31" t="s">
        <v>185</v>
      </c>
      <c r="D28" s="31" t="s">
        <v>86</v>
      </c>
      <c r="E28" s="31" t="s">
        <v>9</v>
      </c>
      <c r="F28" s="31" t="s">
        <v>183</v>
      </c>
      <c r="G28" s="19">
        <v>60</v>
      </c>
      <c r="H28" s="23">
        <v>28</v>
      </c>
      <c r="I28" s="19">
        <v>84</v>
      </c>
      <c r="J28" s="19">
        <f t="shared" si="0"/>
        <v>144</v>
      </c>
      <c r="P28" s="55">
        <f t="shared" si="1"/>
        <v>-5</v>
      </c>
    </row>
    <row r="29" spans="1:16" ht="15.75">
      <c r="A29" s="30" t="s">
        <v>75</v>
      </c>
      <c r="B29" s="31" t="s">
        <v>32</v>
      </c>
      <c r="C29" s="31" t="s">
        <v>33</v>
      </c>
      <c r="D29" s="31" t="s">
        <v>82</v>
      </c>
      <c r="E29" s="31" t="s">
        <v>162</v>
      </c>
      <c r="F29" s="31" t="s">
        <v>163</v>
      </c>
      <c r="G29" s="19">
        <v>70</v>
      </c>
      <c r="H29" s="23">
        <v>35.22</v>
      </c>
      <c r="I29" s="19">
        <v>108</v>
      </c>
      <c r="J29" s="19">
        <f t="shared" si="0"/>
        <v>178</v>
      </c>
      <c r="P29" s="55">
        <f t="shared" si="1"/>
        <v>-12.219999999999999</v>
      </c>
    </row>
    <row r="30" spans="1:16" ht="15.75">
      <c r="A30" s="30" t="s">
        <v>76</v>
      </c>
      <c r="B30" s="31" t="s">
        <v>10</v>
      </c>
      <c r="C30" s="31" t="s">
        <v>178</v>
      </c>
      <c r="D30" s="31" t="s">
        <v>55</v>
      </c>
      <c r="E30" s="31" t="s">
        <v>9</v>
      </c>
      <c r="F30" s="31" t="s">
        <v>179</v>
      </c>
      <c r="G30" s="19">
        <v>100</v>
      </c>
      <c r="H30" s="23">
        <v>35.22</v>
      </c>
      <c r="I30" s="19">
        <v>108</v>
      </c>
      <c r="J30" s="19">
        <f t="shared" si="0"/>
        <v>208</v>
      </c>
      <c r="P30" s="55">
        <f t="shared" si="1"/>
        <v>-12.219999999999999</v>
      </c>
    </row>
    <row r="31" spans="1:16" ht="15.75">
      <c r="A31" s="30"/>
      <c r="B31" s="31" t="s">
        <v>53</v>
      </c>
      <c r="C31" s="31" t="s">
        <v>54</v>
      </c>
      <c r="D31" s="31" t="s">
        <v>55</v>
      </c>
      <c r="E31" s="31" t="s">
        <v>160</v>
      </c>
      <c r="F31" s="31" t="s">
        <v>165</v>
      </c>
      <c r="G31" s="23"/>
      <c r="H31" s="23"/>
      <c r="I31" s="23"/>
      <c r="J31" s="23" t="s">
        <v>120</v>
      </c>
    </row>
    <row r="33" spans="3:6">
      <c r="C33" t="s">
        <v>237</v>
      </c>
    </row>
    <row r="35" spans="3:6">
      <c r="F35" s="46" t="s">
        <v>192</v>
      </c>
    </row>
  </sheetData>
  <sortState ref="B3:J6">
    <sortCondition ref="J3:J6"/>
  </sortState>
  <mergeCells count="2">
    <mergeCell ref="A1:J1"/>
    <mergeCell ref="A13:J13"/>
  </mergeCells>
  <pageMargins left="0.7" right="0.7" top="0.75" bottom="0.75" header="0.3" footer="0.3"/>
  <pageSetup paperSize="9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5"/>
  <sheetViews>
    <sheetView topLeftCell="A19" workbookViewId="0">
      <selection activeCell="L13" sqref="A13:L38"/>
    </sheetView>
  </sheetViews>
  <sheetFormatPr defaultRowHeight="15"/>
  <cols>
    <col min="2" max="2" width="11.28515625" customWidth="1"/>
    <col min="3" max="3" width="11.85546875" customWidth="1"/>
    <col min="4" max="4" width="11.140625" customWidth="1"/>
    <col min="6" max="6" width="13.85546875" customWidth="1"/>
    <col min="7" max="7" width="11" customWidth="1"/>
    <col min="8" max="8" width="10.42578125" customWidth="1"/>
    <col min="9" max="9" width="10.28515625" bestFit="1" customWidth="1"/>
    <col min="10" max="10" width="10.42578125" customWidth="1"/>
  </cols>
  <sheetData>
    <row r="1" spans="1:16" ht="36">
      <c r="A1" s="75" t="s">
        <v>241</v>
      </c>
      <c r="B1" s="75"/>
      <c r="C1" s="75"/>
      <c r="D1" s="75"/>
      <c r="E1" s="75"/>
      <c r="F1" s="75"/>
      <c r="G1" s="75"/>
      <c r="H1" s="75"/>
      <c r="I1" s="75"/>
      <c r="J1" s="75"/>
      <c r="K1" s="46"/>
      <c r="L1" s="46"/>
      <c r="M1" s="46"/>
    </row>
    <row r="2" spans="1:16" ht="15.75">
      <c r="A2" s="29" t="s">
        <v>70</v>
      </c>
      <c r="B2" s="29" t="s">
        <v>0</v>
      </c>
      <c r="C2" s="29" t="s">
        <v>1</v>
      </c>
      <c r="D2" s="29" t="s">
        <v>2</v>
      </c>
      <c r="E2" s="29" t="s">
        <v>3</v>
      </c>
      <c r="F2" s="29" t="s">
        <v>4</v>
      </c>
      <c r="G2" s="15" t="s">
        <v>232</v>
      </c>
      <c r="H2" s="15" t="s">
        <v>95</v>
      </c>
      <c r="I2" s="15" t="s">
        <v>233</v>
      </c>
      <c r="J2" s="15" t="s">
        <v>5</v>
      </c>
      <c r="K2" s="46"/>
      <c r="L2" s="46"/>
      <c r="M2" s="46"/>
    </row>
    <row r="3" spans="1:16" ht="15.75">
      <c r="A3" s="30" t="s">
        <v>129</v>
      </c>
      <c r="B3" s="31" t="s">
        <v>50</v>
      </c>
      <c r="C3" s="31" t="s">
        <v>153</v>
      </c>
      <c r="D3" s="31" t="s">
        <v>78</v>
      </c>
      <c r="E3" s="31" t="s">
        <v>103</v>
      </c>
      <c r="F3" s="31" t="s">
        <v>154</v>
      </c>
      <c r="G3" s="56">
        <v>0</v>
      </c>
      <c r="H3" s="11">
        <v>25.35</v>
      </c>
      <c r="I3" s="19">
        <v>52</v>
      </c>
      <c r="J3" s="19">
        <f>G3+I3</f>
        <v>52</v>
      </c>
      <c r="K3" s="46"/>
      <c r="L3" s="46"/>
      <c r="M3" s="46"/>
    </row>
    <row r="4" spans="1:16" ht="15.75">
      <c r="A4" s="30" t="s">
        <v>238</v>
      </c>
      <c r="B4" s="31" t="s">
        <v>144</v>
      </c>
      <c r="C4" s="31" t="s">
        <v>145</v>
      </c>
      <c r="D4" s="31" t="s">
        <v>146</v>
      </c>
      <c r="E4" s="31" t="s">
        <v>193</v>
      </c>
      <c r="F4" s="31" t="s">
        <v>147</v>
      </c>
      <c r="G4" s="19">
        <v>20</v>
      </c>
      <c r="H4" s="23">
        <v>24.25</v>
      </c>
      <c r="I4" s="19">
        <v>50</v>
      </c>
      <c r="J4" s="19">
        <f>G4+I4</f>
        <v>70</v>
      </c>
      <c r="K4" s="46"/>
      <c r="L4" s="46"/>
      <c r="M4" s="46"/>
    </row>
    <row r="5" spans="1:16" ht="15.75">
      <c r="A5" s="30" t="s">
        <v>238</v>
      </c>
      <c r="B5" s="31" t="s">
        <v>150</v>
      </c>
      <c r="C5" s="31" t="s">
        <v>151</v>
      </c>
      <c r="D5" s="31" t="s">
        <v>79</v>
      </c>
      <c r="E5" s="31" t="s">
        <v>9</v>
      </c>
      <c r="F5" s="31" t="s">
        <v>152</v>
      </c>
      <c r="G5" s="53">
        <v>20</v>
      </c>
      <c r="H5" s="23">
        <v>24.83</v>
      </c>
      <c r="I5" s="19">
        <v>50</v>
      </c>
      <c r="J5" s="19">
        <f>G5+I5</f>
        <v>70</v>
      </c>
      <c r="K5" s="46"/>
      <c r="L5" s="46"/>
      <c r="M5" s="46"/>
    </row>
    <row r="6" spans="1:16" ht="15.75">
      <c r="A6" s="30" t="s">
        <v>131</v>
      </c>
      <c r="B6" s="31" t="s">
        <v>17</v>
      </c>
      <c r="C6" s="31" t="s">
        <v>18</v>
      </c>
      <c r="D6" s="31" t="s">
        <v>55</v>
      </c>
      <c r="E6" s="31" t="s">
        <v>148</v>
      </c>
      <c r="F6" s="31" t="s">
        <v>149</v>
      </c>
      <c r="G6" s="19">
        <v>40</v>
      </c>
      <c r="H6" s="23">
        <v>28.88</v>
      </c>
      <c r="I6" s="19">
        <v>58</v>
      </c>
      <c r="J6" s="19">
        <f>G6+I6</f>
        <v>98</v>
      </c>
      <c r="K6" s="46"/>
      <c r="L6" s="46"/>
      <c r="M6" s="46"/>
    </row>
    <row r="7" spans="1:16" ht="15.75">
      <c r="A7" s="51"/>
      <c r="B7" s="52"/>
      <c r="C7" s="52"/>
      <c r="D7" s="52"/>
      <c r="E7" s="52"/>
      <c r="F7" s="52"/>
      <c r="G7" s="53"/>
      <c r="H7" s="54"/>
      <c r="I7" s="53"/>
      <c r="J7" s="53"/>
      <c r="K7" s="46"/>
      <c r="L7" s="46"/>
      <c r="M7" s="46"/>
    </row>
    <row r="8" spans="1:16" ht="15.75">
      <c r="A8" s="51"/>
      <c r="B8" s="52"/>
      <c r="C8" s="46" t="s">
        <v>236</v>
      </c>
      <c r="D8" s="46"/>
      <c r="E8" s="52"/>
      <c r="F8" s="52"/>
      <c r="G8" s="53"/>
      <c r="H8" s="54"/>
      <c r="I8" s="53"/>
      <c r="J8" s="53"/>
      <c r="K8" s="46"/>
      <c r="L8" s="46"/>
      <c r="M8" s="46"/>
    </row>
    <row r="9" spans="1:16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</row>
    <row r="10" spans="1:16">
      <c r="A10" s="46"/>
      <c r="B10" s="46"/>
      <c r="C10" s="46"/>
      <c r="D10" s="46"/>
      <c r="E10" s="46"/>
      <c r="F10" s="46" t="s">
        <v>192</v>
      </c>
      <c r="G10" s="46"/>
      <c r="H10" s="46"/>
      <c r="I10" s="46"/>
      <c r="J10" s="46"/>
      <c r="K10" s="46"/>
      <c r="L10" s="46"/>
      <c r="M10" s="46"/>
    </row>
    <row r="11" spans="1:16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</row>
    <row r="12" spans="1:16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6" ht="36">
      <c r="A13" s="75" t="s">
        <v>242</v>
      </c>
      <c r="B13" s="75"/>
      <c r="C13" s="75"/>
      <c r="D13" s="75"/>
      <c r="E13" s="75"/>
      <c r="F13" s="75"/>
      <c r="G13" s="75"/>
      <c r="H13" s="75"/>
      <c r="I13" s="75"/>
      <c r="J13" s="75"/>
    </row>
    <row r="14" spans="1:16" ht="15.75">
      <c r="A14" s="29" t="s">
        <v>70</v>
      </c>
      <c r="B14" s="29" t="s">
        <v>0</v>
      </c>
      <c r="C14" s="29" t="s">
        <v>1</v>
      </c>
      <c r="D14" s="29" t="s">
        <v>2</v>
      </c>
      <c r="E14" s="29" t="s">
        <v>3</v>
      </c>
      <c r="F14" s="29" t="s">
        <v>4</v>
      </c>
      <c r="G14" s="15" t="s">
        <v>232</v>
      </c>
      <c r="H14" s="15" t="s">
        <v>95</v>
      </c>
      <c r="I14" s="15" t="s">
        <v>233</v>
      </c>
      <c r="J14" s="15" t="s">
        <v>5</v>
      </c>
    </row>
    <row r="15" spans="1:16" ht="15.75">
      <c r="A15" s="30" t="s">
        <v>129</v>
      </c>
      <c r="B15" s="31" t="s">
        <v>38</v>
      </c>
      <c r="C15" s="31" t="s">
        <v>39</v>
      </c>
      <c r="D15" s="31" t="s">
        <v>191</v>
      </c>
      <c r="E15" s="31" t="s">
        <v>158</v>
      </c>
      <c r="F15" s="31" t="s">
        <v>188</v>
      </c>
      <c r="G15" s="19">
        <v>0</v>
      </c>
      <c r="H15" s="23">
        <v>25.29</v>
      </c>
      <c r="I15" s="19">
        <v>78</v>
      </c>
      <c r="J15" s="19">
        <f t="shared" ref="J15:J29" si="0">I15+G15</f>
        <v>78</v>
      </c>
      <c r="P15" s="55">
        <f>23-H15</f>
        <v>-2.2899999999999991</v>
      </c>
    </row>
    <row r="16" spans="1:16" ht="15.75">
      <c r="A16" s="30" t="s">
        <v>130</v>
      </c>
      <c r="B16" s="31" t="s">
        <v>41</v>
      </c>
      <c r="C16" s="31" t="s">
        <v>42</v>
      </c>
      <c r="D16" s="31" t="s">
        <v>43</v>
      </c>
      <c r="E16" s="31" t="s">
        <v>162</v>
      </c>
      <c r="F16" s="31" t="s">
        <v>184</v>
      </c>
      <c r="G16" s="19">
        <v>20</v>
      </c>
      <c r="H16" s="23">
        <v>22.93</v>
      </c>
      <c r="I16" s="19">
        <v>69</v>
      </c>
      <c r="J16" s="19">
        <f t="shared" si="0"/>
        <v>89</v>
      </c>
      <c r="P16" s="55">
        <f t="shared" ref="P16:P30" si="1">23-H16</f>
        <v>7.0000000000000284E-2</v>
      </c>
    </row>
    <row r="17" spans="1:16" ht="15.75">
      <c r="A17" s="30" t="s">
        <v>210</v>
      </c>
      <c r="B17" s="31" t="s">
        <v>167</v>
      </c>
      <c r="C17" s="31" t="s">
        <v>168</v>
      </c>
      <c r="D17" s="31" t="s">
        <v>155</v>
      </c>
      <c r="E17" s="31" t="s">
        <v>160</v>
      </c>
      <c r="F17" s="31" t="s">
        <v>169</v>
      </c>
      <c r="G17" s="19">
        <v>20</v>
      </c>
      <c r="H17" s="23">
        <v>23.9</v>
      </c>
      <c r="I17" s="19">
        <v>72</v>
      </c>
      <c r="J17" s="19">
        <f t="shared" si="0"/>
        <v>92</v>
      </c>
      <c r="P17" s="55">
        <f t="shared" si="1"/>
        <v>-0.89999999999999858</v>
      </c>
    </row>
    <row r="18" spans="1:16" ht="15.75">
      <c r="A18" s="30" t="s">
        <v>210</v>
      </c>
      <c r="B18" s="31" t="s">
        <v>10</v>
      </c>
      <c r="C18" s="31" t="s">
        <v>11</v>
      </c>
      <c r="D18" s="31" t="s">
        <v>191</v>
      </c>
      <c r="E18" s="31" t="s">
        <v>160</v>
      </c>
      <c r="F18" s="31" t="s">
        <v>161</v>
      </c>
      <c r="G18" s="19">
        <v>20</v>
      </c>
      <c r="H18" s="23">
        <v>23.07</v>
      </c>
      <c r="I18" s="19">
        <v>72</v>
      </c>
      <c r="J18" s="19">
        <f t="shared" si="0"/>
        <v>92</v>
      </c>
      <c r="P18" s="55">
        <f t="shared" si="1"/>
        <v>-7.0000000000000284E-2</v>
      </c>
    </row>
    <row r="19" spans="1:16" ht="15.75">
      <c r="A19" s="30" t="s">
        <v>132</v>
      </c>
      <c r="B19" s="31" t="s">
        <v>15</v>
      </c>
      <c r="C19" s="31" t="s">
        <v>16</v>
      </c>
      <c r="D19" s="31" t="s">
        <v>78</v>
      </c>
      <c r="E19" s="31" t="s">
        <v>9</v>
      </c>
      <c r="F19" s="31" t="s">
        <v>166</v>
      </c>
      <c r="G19" s="19">
        <v>10</v>
      </c>
      <c r="H19" s="23">
        <v>28.62</v>
      </c>
      <c r="I19" s="19">
        <v>87</v>
      </c>
      <c r="J19" s="19">
        <f t="shared" si="0"/>
        <v>97</v>
      </c>
      <c r="P19" s="55">
        <f t="shared" si="1"/>
        <v>-5.620000000000001</v>
      </c>
    </row>
    <row r="20" spans="1:16" ht="15.75">
      <c r="A20" s="30" t="s">
        <v>133</v>
      </c>
      <c r="B20" s="31" t="s">
        <v>7</v>
      </c>
      <c r="C20" s="31" t="s">
        <v>31</v>
      </c>
      <c r="D20" s="31" t="s">
        <v>174</v>
      </c>
      <c r="E20" s="31" t="s">
        <v>9</v>
      </c>
      <c r="F20" s="31" t="s">
        <v>175</v>
      </c>
      <c r="G20" s="19">
        <v>20</v>
      </c>
      <c r="H20" s="23">
        <v>25.47</v>
      </c>
      <c r="I20" s="19">
        <v>78</v>
      </c>
      <c r="J20" s="19">
        <f t="shared" si="0"/>
        <v>98</v>
      </c>
      <c r="P20" s="55">
        <f t="shared" si="1"/>
        <v>-2.4699999999999989</v>
      </c>
    </row>
    <row r="21" spans="1:16" ht="15.75">
      <c r="A21" s="30" t="s">
        <v>134</v>
      </c>
      <c r="B21" s="31" t="s">
        <v>53</v>
      </c>
      <c r="C21" s="31" t="s">
        <v>54</v>
      </c>
      <c r="D21" s="31" t="s">
        <v>55</v>
      </c>
      <c r="E21" s="31" t="s">
        <v>160</v>
      </c>
      <c r="F21" s="31" t="s">
        <v>189</v>
      </c>
      <c r="G21" s="19">
        <v>30</v>
      </c>
      <c r="H21" s="23">
        <v>23.97</v>
      </c>
      <c r="I21" s="19">
        <v>72</v>
      </c>
      <c r="J21" s="19">
        <f t="shared" si="0"/>
        <v>102</v>
      </c>
      <c r="P21" s="55">
        <f t="shared" si="1"/>
        <v>-0.96999999999999886</v>
      </c>
    </row>
    <row r="22" spans="1:16" ht="15.75">
      <c r="A22" s="30" t="s">
        <v>135</v>
      </c>
      <c r="B22" s="31" t="s">
        <v>17</v>
      </c>
      <c r="C22" s="31" t="s">
        <v>153</v>
      </c>
      <c r="D22" s="31" t="s">
        <v>180</v>
      </c>
      <c r="E22" s="31" t="s">
        <v>103</v>
      </c>
      <c r="F22" s="31" t="s">
        <v>181</v>
      </c>
      <c r="G22" s="19">
        <v>30</v>
      </c>
      <c r="H22" s="23">
        <v>21.59</v>
      </c>
      <c r="I22" s="19">
        <v>66</v>
      </c>
      <c r="J22" s="19">
        <f t="shared" si="0"/>
        <v>96</v>
      </c>
      <c r="P22" s="55">
        <f t="shared" si="1"/>
        <v>1.4100000000000001</v>
      </c>
    </row>
    <row r="23" spans="1:16" ht="15.75">
      <c r="A23" s="30" t="s">
        <v>136</v>
      </c>
      <c r="B23" s="31" t="s">
        <v>176</v>
      </c>
      <c r="C23" s="31" t="s">
        <v>182</v>
      </c>
      <c r="D23" s="31" t="s">
        <v>86</v>
      </c>
      <c r="E23" s="31" t="s">
        <v>9</v>
      </c>
      <c r="F23" s="31" t="s">
        <v>205</v>
      </c>
      <c r="G23" s="19">
        <v>40</v>
      </c>
      <c r="H23" s="23">
        <v>20.91</v>
      </c>
      <c r="I23" s="19">
        <v>63</v>
      </c>
      <c r="J23" s="19">
        <f t="shared" si="0"/>
        <v>103</v>
      </c>
      <c r="P23" s="55">
        <f t="shared" si="1"/>
        <v>2.09</v>
      </c>
    </row>
    <row r="24" spans="1:16" ht="15.75">
      <c r="A24" s="30" t="s">
        <v>137</v>
      </c>
      <c r="B24" s="31" t="s">
        <v>176</v>
      </c>
      <c r="C24" s="31" t="s">
        <v>168</v>
      </c>
      <c r="D24" s="31" t="s">
        <v>191</v>
      </c>
      <c r="E24" s="31" t="s">
        <v>160</v>
      </c>
      <c r="F24" s="31" t="s">
        <v>177</v>
      </c>
      <c r="G24" s="19">
        <v>30</v>
      </c>
      <c r="H24" s="23">
        <v>26.63</v>
      </c>
      <c r="I24" s="19">
        <v>81</v>
      </c>
      <c r="J24" s="19">
        <f t="shared" si="0"/>
        <v>111</v>
      </c>
      <c r="P24" s="55">
        <f t="shared" si="1"/>
        <v>-3.629999999999999</v>
      </c>
    </row>
    <row r="25" spans="1:16" ht="15.75">
      <c r="A25" s="30" t="s">
        <v>138</v>
      </c>
      <c r="B25" s="31" t="s">
        <v>157</v>
      </c>
      <c r="C25" s="31" t="s">
        <v>35</v>
      </c>
      <c r="D25" s="31" t="s">
        <v>191</v>
      </c>
      <c r="E25" s="31" t="s">
        <v>158</v>
      </c>
      <c r="F25" s="31" t="s">
        <v>159</v>
      </c>
      <c r="G25" s="19">
        <v>20</v>
      </c>
      <c r="H25" s="23">
        <v>32.840000000000003</v>
      </c>
      <c r="I25" s="19">
        <v>99</v>
      </c>
      <c r="J25" s="19">
        <f t="shared" si="0"/>
        <v>119</v>
      </c>
      <c r="P25" s="55">
        <f t="shared" si="1"/>
        <v>-9.8400000000000034</v>
      </c>
    </row>
    <row r="26" spans="1:16" ht="15.75">
      <c r="A26" s="30" t="s">
        <v>139</v>
      </c>
      <c r="B26" s="31" t="s">
        <v>50</v>
      </c>
      <c r="C26" s="31" t="s">
        <v>170</v>
      </c>
      <c r="D26" s="31" t="s">
        <v>172</v>
      </c>
      <c r="E26" s="31" t="s">
        <v>171</v>
      </c>
      <c r="F26" s="31" t="s">
        <v>173</v>
      </c>
      <c r="G26" s="19">
        <v>50</v>
      </c>
      <c r="H26" s="23">
        <v>23.25</v>
      </c>
      <c r="I26" s="19">
        <v>72</v>
      </c>
      <c r="J26" s="19">
        <f t="shared" si="0"/>
        <v>122</v>
      </c>
      <c r="P26" s="55">
        <f t="shared" si="1"/>
        <v>-0.25</v>
      </c>
    </row>
    <row r="27" spans="1:16" ht="15.75">
      <c r="A27" s="30" t="s">
        <v>140</v>
      </c>
      <c r="B27" s="31" t="s">
        <v>10</v>
      </c>
      <c r="C27" s="31" t="s">
        <v>178</v>
      </c>
      <c r="D27" s="31" t="s">
        <v>55</v>
      </c>
      <c r="E27" s="31" t="s">
        <v>9</v>
      </c>
      <c r="F27" s="31" t="s">
        <v>179</v>
      </c>
      <c r="G27" s="19">
        <v>60</v>
      </c>
      <c r="H27" s="23">
        <v>22.06</v>
      </c>
      <c r="I27" s="19">
        <v>69</v>
      </c>
      <c r="J27" s="19">
        <f t="shared" si="0"/>
        <v>129</v>
      </c>
      <c r="P27" s="55">
        <f t="shared" si="1"/>
        <v>0.94000000000000128</v>
      </c>
    </row>
    <row r="28" spans="1:16" ht="15.75">
      <c r="A28" s="30" t="s">
        <v>141</v>
      </c>
      <c r="B28" s="31" t="s">
        <v>15</v>
      </c>
      <c r="C28" s="31" t="s">
        <v>185</v>
      </c>
      <c r="D28" s="31" t="s">
        <v>86</v>
      </c>
      <c r="E28" s="31" t="s">
        <v>9</v>
      </c>
      <c r="F28" s="31" t="s">
        <v>183</v>
      </c>
      <c r="G28" s="19">
        <v>30</v>
      </c>
      <c r="H28" s="23">
        <v>39.44</v>
      </c>
      <c r="I28" s="19">
        <v>120</v>
      </c>
      <c r="J28" s="19">
        <f t="shared" si="0"/>
        <v>150</v>
      </c>
      <c r="P28" s="55">
        <f t="shared" si="1"/>
        <v>-16.439999999999998</v>
      </c>
    </row>
    <row r="29" spans="1:16" ht="15.75">
      <c r="A29" s="30" t="s">
        <v>75</v>
      </c>
      <c r="B29" s="31" t="s">
        <v>32</v>
      </c>
      <c r="C29" s="31" t="s">
        <v>33</v>
      </c>
      <c r="D29" s="31" t="s">
        <v>82</v>
      </c>
      <c r="E29" s="31" t="s">
        <v>162</v>
      </c>
      <c r="F29" s="31" t="s">
        <v>163</v>
      </c>
      <c r="G29" s="19">
        <v>40</v>
      </c>
      <c r="H29" s="23">
        <v>37.43</v>
      </c>
      <c r="I29" s="19">
        <v>114</v>
      </c>
      <c r="J29" s="19">
        <f t="shared" si="0"/>
        <v>154</v>
      </c>
      <c r="P29" s="55">
        <f t="shared" si="1"/>
        <v>-14.43</v>
      </c>
    </row>
    <row r="30" spans="1:16" ht="15.75">
      <c r="A30" s="30" t="s">
        <v>76</v>
      </c>
      <c r="B30" s="31" t="s">
        <v>144</v>
      </c>
      <c r="C30" s="31" t="s">
        <v>145</v>
      </c>
      <c r="D30" s="31" t="s">
        <v>155</v>
      </c>
      <c r="E30" s="31" t="s">
        <v>193</v>
      </c>
      <c r="F30" s="31" t="s">
        <v>190</v>
      </c>
      <c r="G30" s="19">
        <v>40</v>
      </c>
      <c r="H30" s="23">
        <v>55.96</v>
      </c>
      <c r="I30" s="19"/>
      <c r="J30" s="19" t="s">
        <v>97</v>
      </c>
      <c r="P30" s="55">
        <f t="shared" si="1"/>
        <v>-32.96</v>
      </c>
    </row>
    <row r="31" spans="1:16" ht="15.75">
      <c r="A31" s="30"/>
      <c r="B31" s="31" t="s">
        <v>53</v>
      </c>
      <c r="C31" s="31" t="s">
        <v>54</v>
      </c>
      <c r="D31" s="31" t="s">
        <v>55</v>
      </c>
      <c r="E31" s="31" t="s">
        <v>160</v>
      </c>
      <c r="F31" s="31" t="s">
        <v>165</v>
      </c>
      <c r="G31" s="23"/>
      <c r="H31" s="23"/>
      <c r="I31" s="23"/>
      <c r="J31" s="23" t="s">
        <v>120</v>
      </c>
    </row>
    <row r="33" spans="3:6">
      <c r="C33" t="s">
        <v>237</v>
      </c>
    </row>
    <row r="35" spans="3:6">
      <c r="F35" s="46" t="s">
        <v>192</v>
      </c>
    </row>
  </sheetData>
  <sortState ref="B15:J30">
    <sortCondition ref="J15:J30"/>
  </sortState>
  <mergeCells count="2">
    <mergeCell ref="A1:J1"/>
    <mergeCell ref="A13:J13"/>
  </mergeCells>
  <pageMargins left="0.7" right="0.7" top="0.75" bottom="0.75" header="0.3" footer="0.3"/>
  <pageSetup paperSize="9" orientation="landscape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4"/>
  <sheetViews>
    <sheetView topLeftCell="A64" workbookViewId="0">
      <selection activeCell="M41" sqref="A41:M67"/>
    </sheetView>
  </sheetViews>
  <sheetFormatPr defaultRowHeight="15"/>
  <cols>
    <col min="1" max="1" width="7.42578125" customWidth="1"/>
    <col min="3" max="3" width="13.42578125" customWidth="1"/>
    <col min="6" max="6" width="13.42578125" customWidth="1"/>
  </cols>
  <sheetData>
    <row r="1" spans="1:13" ht="68.25" customHeight="1"/>
    <row r="2" spans="1:13" ht="45.75" customHeight="1">
      <c r="A2" s="34" t="s">
        <v>245</v>
      </c>
      <c r="B2" s="40"/>
      <c r="C2" s="40"/>
      <c r="D2" s="40"/>
      <c r="E2" s="40"/>
      <c r="F2" s="40"/>
      <c r="G2" s="40"/>
      <c r="H2" s="70" t="s">
        <v>244</v>
      </c>
      <c r="I2" s="70"/>
      <c r="J2" s="70"/>
      <c r="K2" s="70"/>
      <c r="L2" s="70"/>
      <c r="M2" s="70"/>
    </row>
    <row r="3" spans="1:13">
      <c r="A3" s="15" t="s">
        <v>70</v>
      </c>
      <c r="B3" s="15" t="s">
        <v>0</v>
      </c>
      <c r="C3" s="15" t="s">
        <v>1</v>
      </c>
      <c r="D3" s="15" t="s">
        <v>92</v>
      </c>
      <c r="E3" s="15" t="s">
        <v>3</v>
      </c>
      <c r="F3" s="15" t="s">
        <v>4</v>
      </c>
      <c r="G3" s="15" t="s">
        <v>93</v>
      </c>
      <c r="H3" s="15" t="s">
        <v>94</v>
      </c>
      <c r="I3" s="15" t="s">
        <v>98</v>
      </c>
      <c r="J3" s="15" t="s">
        <v>107</v>
      </c>
      <c r="K3" s="15" t="s">
        <v>119</v>
      </c>
      <c r="L3" s="15" t="s">
        <v>122</v>
      </c>
      <c r="M3" s="17" t="s">
        <v>5</v>
      </c>
    </row>
    <row r="4" spans="1:13" ht="15.75">
      <c r="A4" s="15">
        <v>1</v>
      </c>
      <c r="B4" s="31" t="s">
        <v>50</v>
      </c>
      <c r="C4" s="31" t="s">
        <v>153</v>
      </c>
      <c r="D4" s="31" t="s">
        <v>78</v>
      </c>
      <c r="E4" s="31" t="s">
        <v>103</v>
      </c>
      <c r="F4" s="31" t="s">
        <v>154</v>
      </c>
      <c r="G4" s="21">
        <v>8</v>
      </c>
      <c r="H4" s="18">
        <v>45</v>
      </c>
      <c r="I4" s="18">
        <v>0</v>
      </c>
      <c r="J4" s="18">
        <v>61.88</v>
      </c>
      <c r="K4" s="18">
        <v>104</v>
      </c>
      <c r="L4" s="18">
        <v>52</v>
      </c>
      <c r="M4" s="23">
        <f>$G4+$H4+I4+J4+K4+L4</f>
        <v>270.88</v>
      </c>
    </row>
    <row r="5" spans="1:13" ht="15.75">
      <c r="A5" s="15">
        <v>2</v>
      </c>
      <c r="B5" s="31" t="s">
        <v>150</v>
      </c>
      <c r="C5" s="31" t="s">
        <v>151</v>
      </c>
      <c r="D5" s="31" t="s">
        <v>79</v>
      </c>
      <c r="E5" s="31" t="s">
        <v>9</v>
      </c>
      <c r="F5" s="31" t="s">
        <v>152</v>
      </c>
      <c r="G5" s="21">
        <v>5.5</v>
      </c>
      <c r="H5" s="18">
        <v>39</v>
      </c>
      <c r="I5" s="18">
        <v>49.6</v>
      </c>
      <c r="J5" s="18">
        <v>61.46</v>
      </c>
      <c r="K5" s="18">
        <v>72</v>
      </c>
      <c r="L5" s="18">
        <v>70</v>
      </c>
      <c r="M5" s="23">
        <f>$G5+$H5+I5+J5+K5+L5</f>
        <v>297.56</v>
      </c>
    </row>
    <row r="6" spans="1:13" ht="15.75">
      <c r="A6" s="15">
        <v>3</v>
      </c>
      <c r="B6" s="31" t="s">
        <v>17</v>
      </c>
      <c r="C6" s="31" t="s">
        <v>18</v>
      </c>
      <c r="D6" s="31" t="s">
        <v>55</v>
      </c>
      <c r="E6" s="31" t="s">
        <v>148</v>
      </c>
      <c r="F6" s="31" t="s">
        <v>149</v>
      </c>
      <c r="G6" s="21">
        <v>2</v>
      </c>
      <c r="H6" s="18">
        <v>27</v>
      </c>
      <c r="I6" s="18">
        <v>16</v>
      </c>
      <c r="J6" s="18">
        <v>60.62</v>
      </c>
      <c r="K6" s="18">
        <v>96</v>
      </c>
      <c r="L6" s="18">
        <v>98</v>
      </c>
      <c r="M6" s="23">
        <f>$G6+$H6+I6+J6+K6+L6</f>
        <v>299.62</v>
      </c>
    </row>
    <row r="7" spans="1:13" ht="15.75">
      <c r="A7" s="15">
        <v>4</v>
      </c>
      <c r="B7" s="31" t="s">
        <v>144</v>
      </c>
      <c r="C7" s="31" t="s">
        <v>145</v>
      </c>
      <c r="D7" s="31" t="s">
        <v>146</v>
      </c>
      <c r="E7" s="31" t="s">
        <v>193</v>
      </c>
      <c r="F7" s="31" t="s">
        <v>147</v>
      </c>
      <c r="G7" s="21">
        <v>7</v>
      </c>
      <c r="H7" s="18">
        <v>33</v>
      </c>
      <c r="I7" s="18" t="s">
        <v>97</v>
      </c>
      <c r="J7" s="18" t="s">
        <v>96</v>
      </c>
      <c r="K7" s="18">
        <v>60</v>
      </c>
      <c r="L7" s="18">
        <v>70</v>
      </c>
      <c r="M7" s="23"/>
    </row>
    <row r="9" spans="1:13">
      <c r="C9" s="71" t="s">
        <v>198</v>
      </c>
      <c r="D9" s="71"/>
      <c r="E9" s="71"/>
      <c r="F9" s="71"/>
      <c r="G9" s="71"/>
    </row>
    <row r="12" spans="1:13" ht="60" customHeight="1"/>
    <row r="17" spans="1:13" ht="33.75">
      <c r="A17" s="34" t="s">
        <v>243</v>
      </c>
      <c r="B17" s="40"/>
      <c r="C17" s="40"/>
      <c r="D17" s="40"/>
      <c r="E17" s="40"/>
      <c r="F17" s="40"/>
      <c r="G17" s="40"/>
      <c r="H17" s="70" t="s">
        <v>244</v>
      </c>
      <c r="I17" s="70"/>
      <c r="J17" s="70"/>
      <c r="K17" s="70"/>
      <c r="L17" s="70"/>
      <c r="M17" s="70"/>
    </row>
    <row r="18" spans="1:13">
      <c r="A18" s="15" t="s">
        <v>70</v>
      </c>
      <c r="B18" s="15" t="s">
        <v>0</v>
      </c>
      <c r="C18" s="15" t="s">
        <v>1</v>
      </c>
      <c r="D18" s="15" t="s">
        <v>92</v>
      </c>
      <c r="E18" s="15" t="s">
        <v>3</v>
      </c>
      <c r="F18" s="15" t="s">
        <v>4</v>
      </c>
      <c r="G18" s="15" t="s">
        <v>93</v>
      </c>
      <c r="H18" s="15" t="s">
        <v>94</v>
      </c>
      <c r="I18" s="15" t="s">
        <v>98</v>
      </c>
      <c r="J18" s="15" t="s">
        <v>107</v>
      </c>
      <c r="K18" s="15" t="s">
        <v>119</v>
      </c>
      <c r="L18" s="15" t="s">
        <v>122</v>
      </c>
      <c r="M18" s="17" t="s">
        <v>5</v>
      </c>
    </row>
    <row r="19" spans="1:13" ht="15.75">
      <c r="A19" s="45">
        <v>1</v>
      </c>
      <c r="B19" s="31" t="s">
        <v>53</v>
      </c>
      <c r="C19" s="31" t="s">
        <v>54</v>
      </c>
      <c r="D19" s="31" t="s">
        <v>55</v>
      </c>
      <c r="E19" s="31" t="s">
        <v>160</v>
      </c>
      <c r="F19" s="31" t="s">
        <v>189</v>
      </c>
      <c r="G19" s="21">
        <v>2</v>
      </c>
      <c r="H19" s="18">
        <v>23</v>
      </c>
      <c r="I19" s="18">
        <v>0</v>
      </c>
      <c r="J19" s="23">
        <v>54.55</v>
      </c>
      <c r="K19" s="18">
        <v>95</v>
      </c>
      <c r="L19" s="18">
        <v>102</v>
      </c>
      <c r="M19" s="23">
        <f t="shared" ref="M19:M31" si="0">$G19+$H19+I19+J19+K19+L19</f>
        <v>276.55</v>
      </c>
    </row>
    <row r="20" spans="1:13" ht="15.75">
      <c r="A20" s="45">
        <v>2</v>
      </c>
      <c r="B20" s="31" t="s">
        <v>38</v>
      </c>
      <c r="C20" s="31" t="s">
        <v>39</v>
      </c>
      <c r="D20" s="31" t="s">
        <v>191</v>
      </c>
      <c r="E20" s="31" t="s">
        <v>158</v>
      </c>
      <c r="F20" s="31" t="s">
        <v>188</v>
      </c>
      <c r="G20" s="21">
        <v>2</v>
      </c>
      <c r="H20" s="18">
        <v>18</v>
      </c>
      <c r="I20" s="18">
        <v>0.4</v>
      </c>
      <c r="J20" s="18">
        <v>59.66</v>
      </c>
      <c r="K20" s="18">
        <v>127</v>
      </c>
      <c r="L20" s="18">
        <v>78</v>
      </c>
      <c r="M20" s="23">
        <f t="shared" si="0"/>
        <v>285.06</v>
      </c>
    </row>
    <row r="21" spans="1:13" ht="15.75">
      <c r="A21" s="45">
        <v>3</v>
      </c>
      <c r="B21" s="31" t="s">
        <v>17</v>
      </c>
      <c r="C21" s="31" t="s">
        <v>153</v>
      </c>
      <c r="D21" s="31" t="s">
        <v>180</v>
      </c>
      <c r="E21" s="31" t="s">
        <v>103</v>
      </c>
      <c r="F21" s="31" t="s">
        <v>181</v>
      </c>
      <c r="G21" s="21">
        <v>5.5</v>
      </c>
      <c r="H21" s="18">
        <v>37</v>
      </c>
      <c r="I21" s="18">
        <v>2.8</v>
      </c>
      <c r="J21" s="23">
        <v>60.68</v>
      </c>
      <c r="K21" s="18">
        <v>86</v>
      </c>
      <c r="L21" s="18">
        <v>96</v>
      </c>
      <c r="M21" s="23">
        <f t="shared" si="0"/>
        <v>287.98</v>
      </c>
    </row>
    <row r="22" spans="1:13" ht="15.75">
      <c r="A22" s="45" t="s">
        <v>131</v>
      </c>
      <c r="B22" s="31" t="s">
        <v>15</v>
      </c>
      <c r="C22" s="31" t="s">
        <v>16</v>
      </c>
      <c r="D22" s="31" t="s">
        <v>78</v>
      </c>
      <c r="E22" s="31" t="s">
        <v>9</v>
      </c>
      <c r="F22" s="31" t="s">
        <v>166</v>
      </c>
      <c r="G22" s="21">
        <v>2</v>
      </c>
      <c r="H22" s="18">
        <v>23</v>
      </c>
      <c r="I22" s="18">
        <v>0</v>
      </c>
      <c r="J22" s="23">
        <v>50.63</v>
      </c>
      <c r="K22" s="18">
        <v>136</v>
      </c>
      <c r="L22" s="18">
        <v>97</v>
      </c>
      <c r="M22" s="23">
        <f t="shared" si="0"/>
        <v>308.63</v>
      </c>
    </row>
    <row r="23" spans="1:13" ht="15.75">
      <c r="A23" s="45" t="s">
        <v>132</v>
      </c>
      <c r="B23" s="31" t="s">
        <v>167</v>
      </c>
      <c r="C23" s="31" t="s">
        <v>168</v>
      </c>
      <c r="D23" s="31" t="s">
        <v>155</v>
      </c>
      <c r="E23" s="31" t="s">
        <v>160</v>
      </c>
      <c r="F23" s="31" t="s">
        <v>169</v>
      </c>
      <c r="G23" s="21">
        <v>3.5</v>
      </c>
      <c r="H23" s="18">
        <v>36</v>
      </c>
      <c r="I23" s="18">
        <v>1.2</v>
      </c>
      <c r="J23" s="23">
        <v>64.599999999999994</v>
      </c>
      <c r="K23" s="18">
        <v>117</v>
      </c>
      <c r="L23" s="18">
        <v>92</v>
      </c>
      <c r="M23" s="23">
        <f t="shared" si="0"/>
        <v>314.3</v>
      </c>
    </row>
    <row r="24" spans="1:13" ht="15.75">
      <c r="A24" s="45" t="s">
        <v>133</v>
      </c>
      <c r="B24" s="31" t="s">
        <v>50</v>
      </c>
      <c r="C24" s="31" t="s">
        <v>170</v>
      </c>
      <c r="D24" s="31" t="s">
        <v>172</v>
      </c>
      <c r="E24" s="31" t="s">
        <v>171</v>
      </c>
      <c r="F24" s="31" t="s">
        <v>173</v>
      </c>
      <c r="G24" s="21">
        <v>4</v>
      </c>
      <c r="H24" s="18">
        <v>20</v>
      </c>
      <c r="I24" s="18">
        <v>1.6</v>
      </c>
      <c r="J24" s="23">
        <v>56.93</v>
      </c>
      <c r="K24" s="18">
        <v>118</v>
      </c>
      <c r="L24" s="18">
        <v>122</v>
      </c>
      <c r="M24" s="23">
        <f t="shared" si="0"/>
        <v>322.52999999999997</v>
      </c>
    </row>
    <row r="25" spans="1:13" ht="15.75">
      <c r="A25" s="45" t="s">
        <v>134</v>
      </c>
      <c r="B25" s="31" t="s">
        <v>7</v>
      </c>
      <c r="C25" s="31" t="s">
        <v>31</v>
      </c>
      <c r="D25" s="31" t="s">
        <v>174</v>
      </c>
      <c r="E25" s="31" t="s">
        <v>9</v>
      </c>
      <c r="F25" s="31" t="s">
        <v>175</v>
      </c>
      <c r="G25" s="21">
        <v>1.5</v>
      </c>
      <c r="H25" s="18">
        <v>37</v>
      </c>
      <c r="I25" s="18">
        <v>0</v>
      </c>
      <c r="J25" s="23">
        <v>59.66</v>
      </c>
      <c r="K25" s="18">
        <v>142</v>
      </c>
      <c r="L25" s="18">
        <v>98</v>
      </c>
      <c r="M25" s="23">
        <f t="shared" si="0"/>
        <v>338.15999999999997</v>
      </c>
    </row>
    <row r="26" spans="1:13" ht="15.75">
      <c r="A26" s="45">
        <v>8</v>
      </c>
      <c r="B26" s="31" t="s">
        <v>10</v>
      </c>
      <c r="C26" s="31" t="s">
        <v>11</v>
      </c>
      <c r="D26" s="31" t="s">
        <v>191</v>
      </c>
      <c r="E26" s="31" t="s">
        <v>160</v>
      </c>
      <c r="F26" s="31" t="s">
        <v>161</v>
      </c>
      <c r="G26" s="21">
        <v>5</v>
      </c>
      <c r="H26" s="18">
        <v>45</v>
      </c>
      <c r="I26" s="18">
        <v>7.6</v>
      </c>
      <c r="J26" s="23">
        <v>64.599999999999994</v>
      </c>
      <c r="K26" s="18">
        <v>127</v>
      </c>
      <c r="L26" s="18">
        <v>92</v>
      </c>
      <c r="M26" s="23">
        <f t="shared" si="0"/>
        <v>341.2</v>
      </c>
    </row>
    <row r="27" spans="1:13" ht="15.75">
      <c r="A27" s="45">
        <v>9</v>
      </c>
      <c r="B27" s="31" t="s">
        <v>176</v>
      </c>
      <c r="C27" s="31" t="s">
        <v>182</v>
      </c>
      <c r="D27" s="31" t="s">
        <v>86</v>
      </c>
      <c r="E27" s="31" t="s">
        <v>9</v>
      </c>
      <c r="F27" s="31" t="s">
        <v>205</v>
      </c>
      <c r="G27" s="21">
        <v>1.5</v>
      </c>
      <c r="H27" s="18">
        <v>43</v>
      </c>
      <c r="I27" s="18">
        <v>24.4</v>
      </c>
      <c r="J27" s="23">
        <v>58.81</v>
      </c>
      <c r="K27" s="18">
        <v>138</v>
      </c>
      <c r="L27" s="18">
        <v>103</v>
      </c>
      <c r="M27" s="23">
        <f t="shared" si="0"/>
        <v>368.71000000000004</v>
      </c>
    </row>
    <row r="28" spans="1:13" ht="15.75">
      <c r="A28" s="45">
        <v>10</v>
      </c>
      <c r="B28" s="31" t="s">
        <v>41</v>
      </c>
      <c r="C28" s="31" t="s">
        <v>42</v>
      </c>
      <c r="D28" s="31" t="s">
        <v>43</v>
      </c>
      <c r="E28" s="31" t="s">
        <v>162</v>
      </c>
      <c r="F28" s="31" t="s">
        <v>184</v>
      </c>
      <c r="G28" s="21">
        <v>4</v>
      </c>
      <c r="H28" s="18">
        <v>39</v>
      </c>
      <c r="I28" s="18">
        <v>77.599999999999994</v>
      </c>
      <c r="J28" s="23">
        <v>61.7</v>
      </c>
      <c r="K28" s="18">
        <v>108</v>
      </c>
      <c r="L28" s="18">
        <v>89</v>
      </c>
      <c r="M28" s="23">
        <f t="shared" si="0"/>
        <v>379.3</v>
      </c>
    </row>
    <row r="29" spans="1:13" ht="15.75">
      <c r="A29" s="45">
        <v>11</v>
      </c>
      <c r="B29" s="31" t="s">
        <v>10</v>
      </c>
      <c r="C29" s="31" t="s">
        <v>178</v>
      </c>
      <c r="D29" s="31" t="s">
        <v>55</v>
      </c>
      <c r="E29" s="31" t="s">
        <v>9</v>
      </c>
      <c r="F29" s="31" t="s">
        <v>179</v>
      </c>
      <c r="G29" s="21">
        <v>3</v>
      </c>
      <c r="H29" s="18">
        <v>21</v>
      </c>
      <c r="I29" s="18">
        <v>0</v>
      </c>
      <c r="J29" s="23">
        <v>57.61</v>
      </c>
      <c r="K29" s="18">
        <v>208</v>
      </c>
      <c r="L29" s="18">
        <v>129</v>
      </c>
      <c r="M29" s="23">
        <f t="shared" si="0"/>
        <v>418.61</v>
      </c>
    </row>
    <row r="30" spans="1:13" ht="15.75">
      <c r="A30" s="45">
        <v>12</v>
      </c>
      <c r="B30" s="31" t="s">
        <v>32</v>
      </c>
      <c r="C30" s="31" t="s">
        <v>33</v>
      </c>
      <c r="D30" s="31" t="s">
        <v>82</v>
      </c>
      <c r="E30" s="31" t="s">
        <v>162</v>
      </c>
      <c r="F30" s="31" t="s">
        <v>163</v>
      </c>
      <c r="G30" s="21">
        <v>4</v>
      </c>
      <c r="H30" s="18">
        <v>49</v>
      </c>
      <c r="I30" s="18">
        <v>74.400000000000006</v>
      </c>
      <c r="J30" s="23">
        <v>58.64</v>
      </c>
      <c r="K30" s="18">
        <v>178</v>
      </c>
      <c r="L30" s="18">
        <v>154</v>
      </c>
      <c r="M30" s="23">
        <f t="shared" si="0"/>
        <v>518.04</v>
      </c>
    </row>
    <row r="31" spans="1:13" ht="15.75">
      <c r="A31" s="45">
        <v>13</v>
      </c>
      <c r="B31" s="31" t="s">
        <v>15</v>
      </c>
      <c r="C31" s="31" t="s">
        <v>185</v>
      </c>
      <c r="D31" s="31" t="s">
        <v>86</v>
      </c>
      <c r="E31" s="31" t="s">
        <v>9</v>
      </c>
      <c r="F31" s="31" t="s">
        <v>183</v>
      </c>
      <c r="G31" s="21">
        <v>2.5</v>
      </c>
      <c r="H31" s="18">
        <v>78</v>
      </c>
      <c r="I31" s="18">
        <v>132.6</v>
      </c>
      <c r="J31" s="23">
        <v>58.64</v>
      </c>
      <c r="K31" s="18">
        <v>144</v>
      </c>
      <c r="L31" s="18">
        <v>150</v>
      </c>
      <c r="M31" s="23">
        <f t="shared" si="0"/>
        <v>565.74</v>
      </c>
    </row>
    <row r="32" spans="1:13" ht="15.75">
      <c r="A32" s="45"/>
      <c r="B32" s="31" t="s">
        <v>144</v>
      </c>
      <c r="C32" s="31" t="s">
        <v>145</v>
      </c>
      <c r="D32" s="31" t="s">
        <v>155</v>
      </c>
      <c r="E32" s="31" t="s">
        <v>193</v>
      </c>
      <c r="F32" s="31" t="s">
        <v>190</v>
      </c>
      <c r="G32" s="21">
        <v>2.5</v>
      </c>
      <c r="H32" s="18">
        <v>19</v>
      </c>
      <c r="I32" s="18">
        <v>5.6</v>
      </c>
      <c r="J32" s="23">
        <v>61.02</v>
      </c>
      <c r="K32" s="18">
        <v>134</v>
      </c>
      <c r="L32" s="18" t="s">
        <v>96</v>
      </c>
      <c r="M32" s="23"/>
    </row>
    <row r="33" spans="1:18" ht="15.75">
      <c r="A33" s="45"/>
      <c r="B33" s="31" t="s">
        <v>53</v>
      </c>
      <c r="C33" s="31" t="s">
        <v>54</v>
      </c>
      <c r="D33" s="31" t="s">
        <v>55</v>
      </c>
      <c r="E33" s="31" t="s">
        <v>160</v>
      </c>
      <c r="F33" s="31" t="s">
        <v>165</v>
      </c>
      <c r="G33" s="21">
        <v>3</v>
      </c>
      <c r="H33" s="18">
        <v>20</v>
      </c>
      <c r="I33" s="18">
        <v>0.4</v>
      </c>
      <c r="J33" s="18"/>
      <c r="K33" s="18"/>
      <c r="L33" s="18"/>
      <c r="M33" s="23"/>
    </row>
    <row r="34" spans="1:18" ht="15.75">
      <c r="A34" s="45"/>
      <c r="B34" s="31" t="s">
        <v>157</v>
      </c>
      <c r="C34" s="31" t="s">
        <v>35</v>
      </c>
      <c r="D34" s="31" t="s">
        <v>191</v>
      </c>
      <c r="E34" s="31" t="s">
        <v>158</v>
      </c>
      <c r="F34" s="31" t="s">
        <v>159</v>
      </c>
      <c r="G34" s="21">
        <v>3</v>
      </c>
      <c r="H34" s="18">
        <v>23</v>
      </c>
      <c r="I34" s="18" t="s">
        <v>96</v>
      </c>
      <c r="J34" s="23">
        <v>58.98</v>
      </c>
      <c r="K34" s="18">
        <v>85</v>
      </c>
      <c r="L34" s="18">
        <v>119</v>
      </c>
      <c r="M34" s="23"/>
    </row>
    <row r="35" spans="1:18" ht="15.75">
      <c r="A35" s="45"/>
      <c r="B35" s="31" t="s">
        <v>176</v>
      </c>
      <c r="C35" s="31" t="s">
        <v>168</v>
      </c>
      <c r="D35" s="31" t="s">
        <v>191</v>
      </c>
      <c r="E35" s="31" t="s">
        <v>160</v>
      </c>
      <c r="F35" s="31" t="s">
        <v>177</v>
      </c>
      <c r="G35" s="21">
        <v>4</v>
      </c>
      <c r="H35" s="18">
        <v>48</v>
      </c>
      <c r="I35" s="18" t="s">
        <v>96</v>
      </c>
      <c r="J35" s="18">
        <v>61.02</v>
      </c>
      <c r="K35" s="18">
        <v>134</v>
      </c>
      <c r="L35" s="18">
        <v>111</v>
      </c>
      <c r="M35" s="23"/>
    </row>
    <row r="37" spans="1:18">
      <c r="C37" s="50" t="s">
        <v>198</v>
      </c>
      <c r="D37" s="50"/>
      <c r="E37" s="50"/>
      <c r="F37" s="50"/>
    </row>
    <row r="41" spans="1:18" ht="21">
      <c r="A41" s="76" t="s">
        <v>248</v>
      </c>
      <c r="B41" s="76"/>
      <c r="C41" s="76"/>
    </row>
    <row r="42" spans="1:18">
      <c r="R42" s="57">
        <v>0.54722222222222205</v>
      </c>
    </row>
    <row r="43" spans="1:18" ht="15.75">
      <c r="A43" s="15">
        <v>1</v>
      </c>
      <c r="B43" s="31" t="s">
        <v>144</v>
      </c>
      <c r="C43" s="31" t="s">
        <v>145</v>
      </c>
      <c r="D43" s="31" t="s">
        <v>146</v>
      </c>
      <c r="E43" s="31" t="s">
        <v>193</v>
      </c>
      <c r="F43" s="31" t="s">
        <v>147</v>
      </c>
      <c r="G43" s="3"/>
      <c r="H43" s="7">
        <v>0.54166666666666663</v>
      </c>
      <c r="R43" s="57">
        <v>0.54861111111111105</v>
      </c>
    </row>
    <row r="44" spans="1:18" ht="15.75">
      <c r="A44" s="15">
        <v>2</v>
      </c>
      <c r="B44" s="31" t="s">
        <v>17</v>
      </c>
      <c r="C44" s="31" t="s">
        <v>18</v>
      </c>
      <c r="D44" s="31" t="s">
        <v>55</v>
      </c>
      <c r="E44" s="31" t="s">
        <v>148</v>
      </c>
      <c r="F44" s="31" t="s">
        <v>149</v>
      </c>
      <c r="G44" s="3"/>
      <c r="H44" s="7">
        <v>0.54305555555555551</v>
      </c>
      <c r="R44" s="57">
        <v>0.55000000000000004</v>
      </c>
    </row>
    <row r="45" spans="1:18" ht="15.75">
      <c r="A45" s="15">
        <v>3</v>
      </c>
      <c r="B45" s="31" t="s">
        <v>150</v>
      </c>
      <c r="C45" s="31" t="s">
        <v>151</v>
      </c>
      <c r="D45" s="31" t="s">
        <v>79</v>
      </c>
      <c r="E45" s="31" t="s">
        <v>9</v>
      </c>
      <c r="F45" s="31" t="s">
        <v>152</v>
      </c>
      <c r="G45" s="3"/>
      <c r="H45" s="7">
        <v>0.54444444444444395</v>
      </c>
      <c r="R45" s="57">
        <v>0.55138888888888904</v>
      </c>
    </row>
    <row r="46" spans="1:18" ht="15.75">
      <c r="A46" s="15">
        <v>4</v>
      </c>
      <c r="B46" s="31" t="s">
        <v>50</v>
      </c>
      <c r="C46" s="31" t="s">
        <v>153</v>
      </c>
      <c r="D46" s="31" t="s">
        <v>78</v>
      </c>
      <c r="E46" s="31" t="s">
        <v>103</v>
      </c>
      <c r="F46" s="31" t="s">
        <v>154</v>
      </c>
      <c r="G46" s="3"/>
      <c r="H46" s="7">
        <v>0.54583333333333295</v>
      </c>
      <c r="R46" s="57">
        <v>0.55277777777777803</v>
      </c>
    </row>
    <row r="47" spans="1:18">
      <c r="R47" s="57">
        <v>0.55416666666666703</v>
      </c>
    </row>
    <row r="48" spans="1:18">
      <c r="R48" s="57">
        <v>0.55555555555555503</v>
      </c>
    </row>
    <row r="49" spans="1:18" ht="15.75">
      <c r="A49" s="47">
        <v>1</v>
      </c>
      <c r="B49" s="31" t="s">
        <v>7</v>
      </c>
      <c r="C49" s="31" t="s">
        <v>31</v>
      </c>
      <c r="D49" s="31" t="s">
        <v>174</v>
      </c>
      <c r="E49" s="31" t="s">
        <v>9</v>
      </c>
      <c r="F49" s="31" t="s">
        <v>175</v>
      </c>
      <c r="G49" s="3"/>
      <c r="H49" s="7">
        <v>0.5625</v>
      </c>
      <c r="R49" s="57">
        <v>0.55694444444444402</v>
      </c>
    </row>
    <row r="50" spans="1:18" ht="15.75">
      <c r="A50" s="47">
        <v>2</v>
      </c>
      <c r="B50" s="31" t="s">
        <v>50</v>
      </c>
      <c r="C50" s="31" t="s">
        <v>170</v>
      </c>
      <c r="D50" s="31" t="s">
        <v>172</v>
      </c>
      <c r="E50" s="31" t="s">
        <v>171</v>
      </c>
      <c r="F50" s="31" t="s">
        <v>173</v>
      </c>
      <c r="G50" s="3"/>
      <c r="H50" s="7">
        <v>0.56388888888888899</v>
      </c>
      <c r="R50" s="57">
        <v>0.55833333333333302</v>
      </c>
    </row>
    <row r="51" spans="1:18" ht="15.75">
      <c r="A51" s="47">
        <v>3</v>
      </c>
      <c r="B51" s="31" t="s">
        <v>167</v>
      </c>
      <c r="C51" s="31" t="s">
        <v>168</v>
      </c>
      <c r="D51" s="31" t="s">
        <v>155</v>
      </c>
      <c r="E51" s="31" t="s">
        <v>160</v>
      </c>
      <c r="F51" s="31" t="s">
        <v>169</v>
      </c>
      <c r="G51" s="3"/>
      <c r="H51" s="7">
        <v>0.56527777777777799</v>
      </c>
      <c r="R51" s="57">
        <v>0.55972222222222201</v>
      </c>
    </row>
    <row r="52" spans="1:18" ht="15.75">
      <c r="A52" s="47">
        <v>4</v>
      </c>
      <c r="B52" s="31" t="s">
        <v>15</v>
      </c>
      <c r="C52" s="31" t="s">
        <v>16</v>
      </c>
      <c r="D52" s="31" t="s">
        <v>78</v>
      </c>
      <c r="E52" s="31" t="s">
        <v>9</v>
      </c>
      <c r="F52" s="31" t="s">
        <v>166</v>
      </c>
      <c r="G52" s="3"/>
      <c r="H52" s="7">
        <v>0.56666666666666698</v>
      </c>
      <c r="R52" s="57">
        <v>0.56111111111111101</v>
      </c>
    </row>
    <row r="53" spans="1:18" ht="15.75">
      <c r="A53" s="47">
        <v>5</v>
      </c>
      <c r="B53" s="31" t="s">
        <v>176</v>
      </c>
      <c r="C53" s="31" t="s">
        <v>168</v>
      </c>
      <c r="D53" s="31" t="s">
        <v>191</v>
      </c>
      <c r="E53" s="31" t="s">
        <v>160</v>
      </c>
      <c r="F53" s="31" t="s">
        <v>177</v>
      </c>
      <c r="G53" s="3"/>
      <c r="H53" s="7">
        <v>0.56805555555555498</v>
      </c>
    </row>
    <row r="54" spans="1:18" ht="15.75">
      <c r="A54" s="47">
        <v>6</v>
      </c>
      <c r="B54" s="31" t="s">
        <v>157</v>
      </c>
      <c r="C54" s="31" t="s">
        <v>35</v>
      </c>
      <c r="D54" s="31" t="s">
        <v>191</v>
      </c>
      <c r="E54" s="31" t="s">
        <v>158</v>
      </c>
      <c r="F54" s="31" t="s">
        <v>159</v>
      </c>
      <c r="G54" s="3"/>
      <c r="H54" s="7">
        <v>0.56944444444444398</v>
      </c>
    </row>
    <row r="55" spans="1:18" ht="15.75">
      <c r="A55" s="47">
        <v>7</v>
      </c>
      <c r="B55" s="31" t="s">
        <v>144</v>
      </c>
      <c r="C55" s="31" t="s">
        <v>145</v>
      </c>
      <c r="D55" s="31" t="s">
        <v>155</v>
      </c>
      <c r="E55" s="31" t="s">
        <v>193</v>
      </c>
      <c r="F55" s="31" t="s">
        <v>190</v>
      </c>
      <c r="G55" s="3"/>
      <c r="H55" s="7">
        <v>0.57083333333333297</v>
      </c>
    </row>
    <row r="56" spans="1:18" ht="15.75">
      <c r="A56" s="47">
        <v>8</v>
      </c>
      <c r="B56" s="31" t="s">
        <v>15</v>
      </c>
      <c r="C56" s="31" t="s">
        <v>185</v>
      </c>
      <c r="D56" s="31" t="s">
        <v>86</v>
      </c>
      <c r="E56" s="31" t="s">
        <v>9</v>
      </c>
      <c r="F56" s="31" t="s">
        <v>183</v>
      </c>
      <c r="G56" s="3"/>
      <c r="H56" s="7">
        <v>0.57222222222222197</v>
      </c>
    </row>
    <row r="57" spans="1:18" ht="15.75">
      <c r="A57" s="47">
        <v>9</v>
      </c>
      <c r="B57" s="31" t="s">
        <v>32</v>
      </c>
      <c r="C57" s="31" t="s">
        <v>33</v>
      </c>
      <c r="D57" s="31" t="s">
        <v>82</v>
      </c>
      <c r="E57" s="31" t="s">
        <v>162</v>
      </c>
      <c r="F57" s="31" t="s">
        <v>163</v>
      </c>
      <c r="G57" s="3"/>
      <c r="H57" s="7">
        <v>0.57361111111111096</v>
      </c>
    </row>
    <row r="58" spans="1:18" ht="15.75">
      <c r="A58" s="47">
        <v>10</v>
      </c>
      <c r="B58" s="31" t="s">
        <v>10</v>
      </c>
      <c r="C58" s="31" t="s">
        <v>178</v>
      </c>
      <c r="D58" s="31" t="s">
        <v>55</v>
      </c>
      <c r="E58" s="31" t="s">
        <v>9</v>
      </c>
      <c r="F58" s="31" t="s">
        <v>179</v>
      </c>
      <c r="G58" s="3"/>
      <c r="H58" s="7">
        <v>0.57499999999999996</v>
      </c>
    </row>
    <row r="59" spans="1:18" ht="15.75">
      <c r="A59" s="47">
        <v>11</v>
      </c>
      <c r="B59" s="31" t="s">
        <v>41</v>
      </c>
      <c r="C59" s="31" t="s">
        <v>42</v>
      </c>
      <c r="D59" s="31" t="s">
        <v>43</v>
      </c>
      <c r="E59" s="31" t="s">
        <v>162</v>
      </c>
      <c r="F59" s="31" t="s">
        <v>184</v>
      </c>
      <c r="G59" s="3"/>
      <c r="H59" s="7">
        <v>0.57638888888888995</v>
      </c>
    </row>
    <row r="60" spans="1:18" ht="15.75">
      <c r="A60" s="47">
        <v>12</v>
      </c>
      <c r="B60" s="31" t="s">
        <v>176</v>
      </c>
      <c r="C60" s="31" t="s">
        <v>182</v>
      </c>
      <c r="D60" s="31" t="s">
        <v>86</v>
      </c>
      <c r="E60" s="31" t="s">
        <v>9</v>
      </c>
      <c r="F60" s="31" t="s">
        <v>205</v>
      </c>
      <c r="G60" s="3"/>
      <c r="H60" s="7">
        <v>0.57777777777777894</v>
      </c>
    </row>
    <row r="61" spans="1:18" ht="15.75">
      <c r="A61" s="47">
        <v>13</v>
      </c>
      <c r="B61" s="31" t="s">
        <v>10</v>
      </c>
      <c r="C61" s="31" t="s">
        <v>11</v>
      </c>
      <c r="D61" s="31" t="s">
        <v>191</v>
      </c>
      <c r="E61" s="31" t="s">
        <v>160</v>
      </c>
      <c r="F61" s="31" t="s">
        <v>161</v>
      </c>
      <c r="G61" s="3"/>
      <c r="H61" s="7">
        <v>0.57916666666666805</v>
      </c>
    </row>
    <row r="62" spans="1:18" ht="15.75">
      <c r="A62" s="47">
        <v>14</v>
      </c>
      <c r="B62" s="31" t="s">
        <v>17</v>
      </c>
      <c r="C62" s="31" t="s">
        <v>153</v>
      </c>
      <c r="D62" s="31" t="s">
        <v>180</v>
      </c>
      <c r="E62" s="31" t="s">
        <v>103</v>
      </c>
      <c r="F62" s="31" t="s">
        <v>181</v>
      </c>
      <c r="G62" s="3"/>
      <c r="H62" s="7">
        <v>0.58055555555555705</v>
      </c>
    </row>
    <row r="63" spans="1:18" ht="15.75">
      <c r="A63" s="47">
        <v>15</v>
      </c>
      <c r="B63" s="31" t="s">
        <v>38</v>
      </c>
      <c r="C63" s="31" t="s">
        <v>39</v>
      </c>
      <c r="D63" s="31" t="s">
        <v>191</v>
      </c>
      <c r="E63" s="31" t="s">
        <v>158</v>
      </c>
      <c r="F63" s="31" t="s">
        <v>188</v>
      </c>
      <c r="G63" s="3"/>
      <c r="H63" s="7">
        <v>0.58194444444444604</v>
      </c>
    </row>
    <row r="64" spans="1:18" ht="15.75">
      <c r="A64" s="47">
        <v>16</v>
      </c>
      <c r="B64" s="31" t="s">
        <v>53</v>
      </c>
      <c r="C64" s="31" t="s">
        <v>54</v>
      </c>
      <c r="D64" s="31" t="s">
        <v>55</v>
      </c>
      <c r="E64" s="31" t="s">
        <v>160</v>
      </c>
      <c r="F64" s="31" t="s">
        <v>189</v>
      </c>
      <c r="G64" s="3"/>
      <c r="H64" s="7">
        <v>0.58333333333333504</v>
      </c>
    </row>
  </sheetData>
  <sortState ref="A49:F64">
    <sortCondition descending="1" ref="A49:A64"/>
  </sortState>
  <mergeCells count="4">
    <mergeCell ref="H2:M2"/>
    <mergeCell ref="C9:G9"/>
    <mergeCell ref="H17:M17"/>
    <mergeCell ref="A41:C41"/>
  </mergeCells>
  <pageMargins left="0.7" right="0.7" top="0.75" bottom="0.75" header="0.3" footer="0.3"/>
  <pageSetup paperSize="9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Arkusz1</vt:lpstr>
      <vt:lpstr>mund</vt:lpstr>
      <vt:lpstr>strzel</vt:lpstr>
      <vt:lpstr>po 2óch</vt:lpstr>
      <vt:lpstr>po 3ech</vt:lpstr>
      <vt:lpstr>uje</vt:lpstr>
      <vt:lpstr>lanca</vt:lpstr>
      <vt:lpstr>szabls</vt:lpstr>
      <vt:lpstr>po 6</vt:lpstr>
      <vt:lpstr>Arkusz7</vt:lpstr>
      <vt:lpstr>Arkusz9</vt:lpstr>
      <vt:lpstr>Arkusz10</vt:lpstr>
      <vt:lpstr>Arkusz11</vt:lpstr>
      <vt:lpstr>Arkusz12</vt:lpstr>
      <vt:lpstr>Arkusz13</vt:lpstr>
      <vt:lpstr>Arkusz14</vt:lpstr>
      <vt:lpstr>Arkusz15</vt:lpstr>
      <vt:lpstr>Arkusz16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2017-05-12T17:47:47Z</dcterms:modified>
</cp:coreProperties>
</file>